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9" documentId="8_{DEB9F7C8-AF75-47DD-9758-F13038164B46}" xr6:coauthVersionLast="47" xr6:coauthVersionMax="47" xr10:uidLastSave="{B7830850-8F2B-4C7F-96FB-3B8CF35750A7}"/>
  <workbookProtection workbookAlgorithmName="SHA-512" workbookHashValue="nTm4k04TNGI6OAzcifirpfHfCetsc2mzlCwMuxCykix+hQzcWfuVyLRqOVW0jyc60nGkkpz3JIJP0fSU5SH6Ew==" workbookSaltValue="94w0AY6izBXY5BXQUpMiqw==" workbookSpinCount="100000" lockStructure="1"/>
  <bookViews>
    <workbookView xWindow="-28920" yWindow="-120" windowWidth="29040" windowHeight="15720" activeTab="3" xr2:uid="{625210E2-73CB-4E40-9581-D766F9F59F88}"/>
  </bookViews>
  <sheets>
    <sheet name="Overview" sheetId="1" r:id="rId1"/>
    <sheet name="1. Enforcement Activity" sheetId="2" r:id="rId2"/>
    <sheet name="2. Emergency Powers" sheetId="4" r:id="rId3"/>
    <sheet name="3. Regulatory Functions" sheetId="5" r:id="rId4"/>
    <sheet name="Final Council List" sheetId="8" state="hidden" r:id="rId5"/>
    <sheet name="Maturity List" sheetId="3" state="hidden" r:id="rId6"/>
    <sheet name="Reporting Period" sheetId="7" state="hidden" r:id="rId7"/>
    <sheet name="Collated Worksheet" sheetId="6" state="hidden" r:id="rId8"/>
  </sheets>
  <definedNames>
    <definedName name="_xlnm.Print_Area" localSheetId="1">'1. Enforcement Activity'!$A$1:$N$33</definedName>
    <definedName name="_xlnm.Print_Area" localSheetId="2">'2. Emergency Powers'!$A$1:$N$24</definedName>
    <definedName name="_xlnm.Print_Area" localSheetId="3">'3. Regulatory Functions'!$A$1:$N$25</definedName>
    <definedName name="_xlnm.Print_Area" localSheetId="0">Overview!$A$1:$F$21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6" l="1"/>
  <c r="H22" i="6"/>
  <c r="I22" i="6"/>
  <c r="J22" i="6"/>
  <c r="K22" i="6"/>
  <c r="L22" i="6"/>
  <c r="M22" i="6"/>
  <c r="N22" i="6"/>
  <c r="G22" i="6"/>
  <c r="D22" i="6"/>
  <c r="C22" i="6"/>
  <c r="B22" i="6"/>
  <c r="B8" i="3"/>
  <c r="B7" i="3"/>
  <c r="B6" i="3"/>
  <c r="B5" i="3"/>
  <c r="B4" i="3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3" i="6"/>
  <c r="B24" i="6"/>
  <c r="B25" i="6"/>
  <c r="B26" i="6"/>
  <c r="B27" i="6"/>
  <c r="B28" i="6"/>
  <c r="B29" i="6"/>
  <c r="B3" i="6"/>
  <c r="D16" i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3" i="6"/>
  <c r="D24" i="6"/>
  <c r="D25" i="6"/>
  <c r="D26" i="6"/>
  <c r="D27" i="6"/>
  <c r="D28" i="6"/>
  <c r="D29" i="6"/>
  <c r="D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3" i="6"/>
  <c r="C24" i="6"/>
  <c r="C25" i="6"/>
  <c r="C26" i="6"/>
  <c r="C27" i="6"/>
  <c r="C28" i="6"/>
  <c r="C29" i="6"/>
  <c r="C3" i="6"/>
  <c r="G4" i="6"/>
  <c r="D15" i="1"/>
  <c r="D17" i="1"/>
  <c r="C80" i="8" l="1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G5" i="6"/>
  <c r="G6" i="6"/>
  <c r="H23" i="6"/>
  <c r="I23" i="6"/>
  <c r="J23" i="6"/>
  <c r="K23" i="6"/>
  <c r="L23" i="6"/>
  <c r="M23" i="6"/>
  <c r="N23" i="6"/>
  <c r="H24" i="6"/>
  <c r="I24" i="6"/>
  <c r="J24" i="6"/>
  <c r="K24" i="6"/>
  <c r="L24" i="6"/>
  <c r="M24" i="6"/>
  <c r="N24" i="6"/>
  <c r="H25" i="6"/>
  <c r="I25" i="6"/>
  <c r="J25" i="6"/>
  <c r="K25" i="6"/>
  <c r="L25" i="6"/>
  <c r="M25" i="6"/>
  <c r="N25" i="6"/>
  <c r="H26" i="6"/>
  <c r="I26" i="6"/>
  <c r="J26" i="6"/>
  <c r="K26" i="6"/>
  <c r="L26" i="6"/>
  <c r="M26" i="6"/>
  <c r="N26" i="6"/>
  <c r="H27" i="6"/>
  <c r="I27" i="6"/>
  <c r="J27" i="6"/>
  <c r="K27" i="6"/>
  <c r="L27" i="6"/>
  <c r="M27" i="6"/>
  <c r="N27" i="6"/>
  <c r="H28" i="6"/>
  <c r="I28" i="6"/>
  <c r="J28" i="6"/>
  <c r="K28" i="6"/>
  <c r="L28" i="6"/>
  <c r="M28" i="6"/>
  <c r="N28" i="6"/>
  <c r="H29" i="6"/>
  <c r="I29" i="6"/>
  <c r="J29" i="6"/>
  <c r="K29" i="6"/>
  <c r="L29" i="6"/>
  <c r="M29" i="6"/>
  <c r="N29" i="6"/>
  <c r="G24" i="6"/>
  <c r="G25" i="6"/>
  <c r="G26" i="6"/>
  <c r="G27" i="6"/>
  <c r="G28" i="6"/>
  <c r="G29" i="6"/>
  <c r="G23" i="6"/>
  <c r="H17" i="6"/>
  <c r="I17" i="6"/>
  <c r="J17" i="6"/>
  <c r="K17" i="6"/>
  <c r="L17" i="6"/>
  <c r="M17" i="6"/>
  <c r="N17" i="6"/>
  <c r="H18" i="6"/>
  <c r="I18" i="6"/>
  <c r="J18" i="6"/>
  <c r="K18" i="6"/>
  <c r="L18" i="6"/>
  <c r="M18" i="6"/>
  <c r="N18" i="6"/>
  <c r="H19" i="6"/>
  <c r="I19" i="6"/>
  <c r="J19" i="6"/>
  <c r="K19" i="6"/>
  <c r="L19" i="6"/>
  <c r="M19" i="6"/>
  <c r="N19" i="6"/>
  <c r="H20" i="6"/>
  <c r="I20" i="6"/>
  <c r="J20" i="6"/>
  <c r="K20" i="6"/>
  <c r="L20" i="6"/>
  <c r="M20" i="6"/>
  <c r="N20" i="6"/>
  <c r="H21" i="6"/>
  <c r="I21" i="6"/>
  <c r="J21" i="6"/>
  <c r="K21" i="6"/>
  <c r="L21" i="6"/>
  <c r="M21" i="6"/>
  <c r="N21" i="6"/>
  <c r="G18" i="6"/>
  <c r="G19" i="6"/>
  <c r="G20" i="6"/>
  <c r="G21" i="6"/>
  <c r="G17" i="6"/>
  <c r="H3" i="6"/>
  <c r="I3" i="6"/>
  <c r="J3" i="6"/>
  <c r="K3" i="6"/>
  <c r="L3" i="6"/>
  <c r="M3" i="6"/>
  <c r="N3" i="6"/>
  <c r="H4" i="6"/>
  <c r="I4" i="6"/>
  <c r="J4" i="6"/>
  <c r="K4" i="6"/>
  <c r="L4" i="6"/>
  <c r="M4" i="6"/>
  <c r="N4" i="6"/>
  <c r="H5" i="6"/>
  <c r="I5" i="6"/>
  <c r="J5" i="6"/>
  <c r="K5" i="6"/>
  <c r="L5" i="6"/>
  <c r="M5" i="6"/>
  <c r="N5" i="6"/>
  <c r="H6" i="6"/>
  <c r="I6" i="6"/>
  <c r="J6" i="6"/>
  <c r="K6" i="6"/>
  <c r="L6" i="6"/>
  <c r="M6" i="6"/>
  <c r="N6" i="6"/>
  <c r="H7" i="6"/>
  <c r="I7" i="6"/>
  <c r="J7" i="6"/>
  <c r="K7" i="6"/>
  <c r="L7" i="6"/>
  <c r="M7" i="6"/>
  <c r="N7" i="6"/>
  <c r="H8" i="6"/>
  <c r="I8" i="6"/>
  <c r="J8" i="6"/>
  <c r="K8" i="6"/>
  <c r="L8" i="6"/>
  <c r="M8" i="6"/>
  <c r="N8" i="6"/>
  <c r="H9" i="6"/>
  <c r="I9" i="6"/>
  <c r="J9" i="6"/>
  <c r="K9" i="6"/>
  <c r="L9" i="6"/>
  <c r="M9" i="6"/>
  <c r="N9" i="6"/>
  <c r="H10" i="6"/>
  <c r="I10" i="6"/>
  <c r="J10" i="6"/>
  <c r="K10" i="6"/>
  <c r="L10" i="6"/>
  <c r="M10" i="6"/>
  <c r="N10" i="6"/>
  <c r="H11" i="6"/>
  <c r="I11" i="6"/>
  <c r="J11" i="6"/>
  <c r="K11" i="6"/>
  <c r="L11" i="6"/>
  <c r="M11" i="6"/>
  <c r="N11" i="6"/>
  <c r="H12" i="6"/>
  <c r="I12" i="6"/>
  <c r="J12" i="6"/>
  <c r="K12" i="6"/>
  <c r="L12" i="6"/>
  <c r="M12" i="6"/>
  <c r="N12" i="6"/>
  <c r="H13" i="6"/>
  <c r="I13" i="6"/>
  <c r="J13" i="6"/>
  <c r="K13" i="6"/>
  <c r="L13" i="6"/>
  <c r="M13" i="6"/>
  <c r="N13" i="6"/>
  <c r="H14" i="6"/>
  <c r="I14" i="6"/>
  <c r="J14" i="6"/>
  <c r="K14" i="6"/>
  <c r="L14" i="6"/>
  <c r="M14" i="6"/>
  <c r="N14" i="6"/>
  <c r="H15" i="6"/>
  <c r="I15" i="6"/>
  <c r="J15" i="6"/>
  <c r="K15" i="6"/>
  <c r="L15" i="6"/>
  <c r="M15" i="6"/>
  <c r="N15" i="6"/>
  <c r="H16" i="6"/>
  <c r="I16" i="6"/>
  <c r="J16" i="6"/>
  <c r="K16" i="6"/>
  <c r="L16" i="6"/>
  <c r="M16" i="6"/>
  <c r="N16" i="6"/>
  <c r="G7" i="6"/>
  <c r="G8" i="6"/>
  <c r="G9" i="6"/>
  <c r="G10" i="6"/>
  <c r="G11" i="6"/>
  <c r="G12" i="6"/>
  <c r="G13" i="6"/>
  <c r="G14" i="6"/>
  <c r="G15" i="6"/>
  <c r="G16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<sst xmlns="http://schemas.openxmlformats.org/spreadsheetml/2006/main" count="349" uniqueCount="306">
  <si>
    <t>.</t>
  </si>
  <si>
    <t>Template version</t>
  </si>
  <si>
    <t>Council</t>
  </si>
  <si>
    <t>LGA Code</t>
  </si>
  <si>
    <t>Submission Date</t>
  </si>
  <si>
    <t>Submission Status</t>
  </si>
  <si>
    <t>Reporting Month / Year</t>
  </si>
  <si>
    <r>
      <rPr>
        <b/>
        <sz val="8"/>
        <color theme="0"/>
        <rFont val="VIC Regular"/>
      </rPr>
      <t>Comments</t>
    </r>
    <r>
      <rPr>
        <sz val="8"/>
        <color theme="0"/>
        <rFont val="VIC Regular"/>
      </rPr>
      <t xml:space="preserve"> (if app.) used to explain zero activity and/or maturity status.</t>
    </r>
  </si>
  <si>
    <t>1.1 Enforcement – Investigation Stage</t>
  </si>
  <si>
    <t>1.2 Enforcement - Building Notices</t>
  </si>
  <si>
    <t>1.3 Enforcement - Building Orders</t>
  </si>
  <si>
    <t>1.4: Enforcement - Legal Actions</t>
  </si>
  <si>
    <t>Self Reported Maturity</t>
  </si>
  <si>
    <t>Enforcement Activity Volumes &amp; Backlog</t>
  </si>
  <si>
    <t>1. Enforcement Activity (investigations, notices, orders, legal actions)</t>
  </si>
  <si>
    <t>2.1: Emergency Powers Activity</t>
  </si>
  <si>
    <t>Emergency Powers Volume &amp; Backlog</t>
  </si>
  <si>
    <t>3.1: Report &amp; Consent</t>
  </si>
  <si>
    <t>3.2: Non-Enforcement</t>
  </si>
  <si>
    <t>Building Control Activity Reporting Offline Worksheet</t>
  </si>
  <si>
    <t>COMPLIANCE_FILE_NEW</t>
  </si>
  <si>
    <t>COMPLIANCE_FILE_CLOSED</t>
  </si>
  <si>
    <t>COURT_PROCEEDINGS_NEW</t>
  </si>
  <si>
    <t>EMERGENCY_FIRE_REFERRALS</t>
  </si>
  <si>
    <t>EMERGENCY_CALL_OUTS_ATTENDED</t>
  </si>
  <si>
    <t>POOL_SPA_COC_DUE</t>
  </si>
  <si>
    <t>POOL_COC_OVERDUE_EOM</t>
  </si>
  <si>
    <t>POPE_ASSESSMENTS</t>
  </si>
  <si>
    <t>Jan-26</t>
  </si>
  <si>
    <t>Feb-26</t>
  </si>
  <si>
    <t>Mar-26</t>
  </si>
  <si>
    <t>Apr-26</t>
  </si>
  <si>
    <t>May-26</t>
  </si>
  <si>
    <t>Jun-26</t>
  </si>
  <si>
    <t>Monthly_Reporting_Measure</t>
  </si>
  <si>
    <t>Comments</t>
  </si>
  <si>
    <t>Level</t>
  </si>
  <si>
    <t>Name</t>
  </si>
  <si>
    <t>Description (Council-friendly)</t>
  </si>
  <si>
    <t>Basic</t>
  </si>
  <si>
    <t>Established</t>
  </si>
  <si>
    <t>List</t>
  </si>
  <si>
    <t>Unable to Report</t>
  </si>
  <si>
    <t>Self Reported Data Maturity</t>
  </si>
  <si>
    <t>Ad Hoc</t>
  </si>
  <si>
    <t>Prescribed Regulatory Functions Activity</t>
  </si>
  <si>
    <t>Prescribed Regulatory Functions Volume</t>
  </si>
  <si>
    <t>LGA ABS Code</t>
  </si>
  <si>
    <t>Know Your Council Name</t>
  </si>
  <si>
    <t>Alpine Shire council - 20110</t>
  </si>
  <si>
    <t>Alpine Shire council</t>
  </si>
  <si>
    <t>Ararat Rural City council - 20260</t>
  </si>
  <si>
    <t>Ararat Rural City council</t>
  </si>
  <si>
    <t>Ballarat City council - 20570</t>
  </si>
  <si>
    <t>Ballarat City council</t>
  </si>
  <si>
    <t>Banyule City council - 20660</t>
  </si>
  <si>
    <t>Banyule City council</t>
  </si>
  <si>
    <t>Bass Coast Shire council - 20740</t>
  </si>
  <si>
    <t>Bass Coast Shire council</t>
  </si>
  <si>
    <t>Baw Baw Shire council - 20830</t>
  </si>
  <si>
    <t>Baw Baw Shire council</t>
  </si>
  <si>
    <t>Bayside City council - 20910</t>
  </si>
  <si>
    <t>Bayside City council</t>
  </si>
  <si>
    <t>Benalla Rural City council - 21010</t>
  </si>
  <si>
    <t>Benalla Rural City council</t>
  </si>
  <si>
    <t>Boroondara City council - 21110</t>
  </si>
  <si>
    <t>Boroondara City council</t>
  </si>
  <si>
    <t>Brimbank City council - 21270</t>
  </si>
  <si>
    <t>Brimbank City council</t>
  </si>
  <si>
    <t>Buloke Shire council - 21610</t>
  </si>
  <si>
    <t>Buloke Shire council</t>
  </si>
  <si>
    <t>Campaspe Shire council - 21750</t>
  </si>
  <si>
    <t>Campaspe Shire council</t>
  </si>
  <si>
    <t>Cardinia Shire council - 21830</t>
  </si>
  <si>
    <t>Cardinia Shire council</t>
  </si>
  <si>
    <t>Casey City council - 21910</t>
  </si>
  <si>
    <t>Casey City council</t>
  </si>
  <si>
    <t>Central Goldfields Shire council - 22010</t>
  </si>
  <si>
    <t>Central Goldfields Shire council</t>
  </si>
  <si>
    <t>Colac Otway Shire council - 22170</t>
  </si>
  <si>
    <t>Colac Otway Shire council</t>
  </si>
  <si>
    <t>Corangamite Shire council - 22250</t>
  </si>
  <si>
    <t>Corangamite Shire council</t>
  </si>
  <si>
    <t>Darebin City council - 22310</t>
  </si>
  <si>
    <t>Darebin City council</t>
  </si>
  <si>
    <t>East Gippsland Shire council - 22410</t>
  </si>
  <si>
    <t>East Gippsland Shire council</t>
  </si>
  <si>
    <t>Frankston City council - 22510</t>
  </si>
  <si>
    <t>Frankston City council</t>
  </si>
  <si>
    <t>Gannawarra Shire council - 22670</t>
  </si>
  <si>
    <t>Gannawarra Shire council</t>
  </si>
  <si>
    <t>Glen Eira City council - 22750</t>
  </si>
  <si>
    <t>Glen Eira City council</t>
  </si>
  <si>
    <t>Glenelg Shire council - 22830</t>
  </si>
  <si>
    <t>Glenelg Shire council</t>
  </si>
  <si>
    <t>Golden Plains Shire council - 22980</t>
  </si>
  <si>
    <t>Golden Plains Shire council</t>
  </si>
  <si>
    <t>Greater Bendigo City council - 23090</t>
  </si>
  <si>
    <t>Greater Bendigo City council</t>
  </si>
  <si>
    <t>Greater Dandenong City council - 23170</t>
  </si>
  <si>
    <t>Greater Dandenong City council</t>
  </si>
  <si>
    <t>Greater Geelong City council - 23270</t>
  </si>
  <si>
    <t>Greater Geelong City council</t>
  </si>
  <si>
    <t>Greater Shepparton City council - 23350</t>
  </si>
  <si>
    <t>Greater Shepparton City council</t>
  </si>
  <si>
    <t>Hepburn Shire council - 23430</t>
  </si>
  <si>
    <t>Hepburn Shire council</t>
  </si>
  <si>
    <t>Hindmarsh Shire council - 23570</t>
  </si>
  <si>
    <t>Hindmarsh Shire council</t>
  </si>
  <si>
    <t>Hobsons Bay City council - 23670</t>
  </si>
  <si>
    <t>Hobsons Bay City council</t>
  </si>
  <si>
    <t>Horsham Rural City council - 23810</t>
  </si>
  <si>
    <t>Horsham Rural City council</t>
  </si>
  <si>
    <t>Hume City council - 23940</t>
  </si>
  <si>
    <t>Hume City council</t>
  </si>
  <si>
    <t>Indigo Shire council - 24010</t>
  </si>
  <si>
    <t>Indigo Shire council</t>
  </si>
  <si>
    <t>Kingston City council - 24210</t>
  </si>
  <si>
    <t>Kingston City council</t>
  </si>
  <si>
    <t>Knox City council - 24330</t>
  </si>
  <si>
    <t>Knox City council</t>
  </si>
  <si>
    <t>Latrobe City council - 24410</t>
  </si>
  <si>
    <t>Latrobe City council</t>
  </si>
  <si>
    <t>Loddon Shire council - 24510</t>
  </si>
  <si>
    <t>Loddon Shire council</t>
  </si>
  <si>
    <t>Macedon Ranges Shire council - 24600</t>
  </si>
  <si>
    <t>Macedon Ranges Shire council</t>
  </si>
  <si>
    <t>Manningham City council - 24650</t>
  </si>
  <si>
    <t>Manningham City council</t>
  </si>
  <si>
    <t>Mansfield Shire council - 24750</t>
  </si>
  <si>
    <t>Mansfield Shire council</t>
  </si>
  <si>
    <t>Maribyrnong City council - 24850</t>
  </si>
  <si>
    <t>Maribyrnong City council</t>
  </si>
  <si>
    <t>Maroondah City council - 24900</t>
  </si>
  <si>
    <t>Maroondah City council</t>
  </si>
  <si>
    <t>Melbourne City council - 25060</t>
  </si>
  <si>
    <t>Melbourne City council</t>
  </si>
  <si>
    <t>Melton City council - 25150</t>
  </si>
  <si>
    <t>Melton City council</t>
  </si>
  <si>
    <t>Merri-bek City council - 25250</t>
  </si>
  <si>
    <t>Merri-bek City council</t>
  </si>
  <si>
    <t>Mildura Rural City council - 25340</t>
  </si>
  <si>
    <t>Mildura Rural City council</t>
  </si>
  <si>
    <t>Mitchell Shire council - 25420</t>
  </si>
  <si>
    <t>Mitchell Shire council</t>
  </si>
  <si>
    <t>Moira Shire council - 25490</t>
  </si>
  <si>
    <t>Moira Shire council</t>
  </si>
  <si>
    <t>Monash City council - 25620</t>
  </si>
  <si>
    <t>Monash City council</t>
  </si>
  <si>
    <t>Moonee Valley City council - 25710</t>
  </si>
  <si>
    <t>Moonee Valley City council</t>
  </si>
  <si>
    <t>Moorabool Shire council - 25810</t>
  </si>
  <si>
    <t>Moorabool Shire council</t>
  </si>
  <si>
    <t>Mornington Peninsula Shire council - 25900</t>
  </si>
  <si>
    <t>Mornington Peninsula Shire council</t>
  </si>
  <si>
    <t>Mount Alexander Shire council - 25990</t>
  </si>
  <si>
    <t>Mount Alexander Shire council</t>
  </si>
  <si>
    <t>Moyne Shire council - 26080</t>
  </si>
  <si>
    <t>Moyne Shire council</t>
  </si>
  <si>
    <t>Murrindindi Shire council - 26170</t>
  </si>
  <si>
    <t>Murrindindi Shire council</t>
  </si>
  <si>
    <t>Nillumbik Shire council - 26260</t>
  </si>
  <si>
    <t>Nillumbik Shire council</t>
  </si>
  <si>
    <t>Northern Grampians Shire council - 26350</t>
  </si>
  <si>
    <t>Northern Grampians Shire council</t>
  </si>
  <si>
    <t>Port Phillip City council - 26430</t>
  </si>
  <si>
    <t>Port Phillip City council</t>
  </si>
  <si>
    <t>Pyrenees Shire council - 26520</t>
  </si>
  <si>
    <t>Pyrenees Shire council</t>
  </si>
  <si>
    <t>Queenscliffe Borough council - 26610</t>
  </si>
  <si>
    <t>Queenscliffe Borough council</t>
  </si>
  <si>
    <t>South Gippsland Shire council - 26700</t>
  </si>
  <si>
    <t>South Gippsland Shire council</t>
  </si>
  <si>
    <t>Southern Grampians Shire council - 26780</t>
  </si>
  <si>
    <t>Southern Grampians Shire council</t>
  </si>
  <si>
    <t>Stonnington City council - 26810</t>
  </si>
  <si>
    <t>Stonnington City council</t>
  </si>
  <si>
    <t>Strathbogie Shire council - 26890</t>
  </si>
  <si>
    <t>Strathbogie Shire council</t>
  </si>
  <si>
    <t>Surf Coast Shire council - 26980</t>
  </si>
  <si>
    <t>Surf Coast Shire council</t>
  </si>
  <si>
    <t>Swan Hill Rural City council - 27070</t>
  </si>
  <si>
    <t>Swan Hill Rural City council</t>
  </si>
  <si>
    <t>Towong Shire council - 27170</t>
  </si>
  <si>
    <t>Towong Shire council</t>
  </si>
  <si>
    <t>Wangaratta Rural City council - 27260</t>
  </si>
  <si>
    <t>Wangaratta Rural City council</t>
  </si>
  <si>
    <t>Warrnambool City council - 27350</t>
  </si>
  <si>
    <t>Warrnambool City council</t>
  </si>
  <si>
    <t>Wellington Shire council - 27450</t>
  </si>
  <si>
    <t>Wellington Shire council</t>
  </si>
  <si>
    <t>West Wimmera Shire council - 27540</t>
  </si>
  <si>
    <t>West Wimmera Shire council</t>
  </si>
  <si>
    <t>Whitehorse City council - 27630</t>
  </si>
  <si>
    <t>Whitehorse City council</t>
  </si>
  <si>
    <t>Whittlesea City council - 27700</t>
  </si>
  <si>
    <t>Whittlesea City council</t>
  </si>
  <si>
    <t>Wodonga City council - 27850</t>
  </si>
  <si>
    <t>Wodonga City council</t>
  </si>
  <si>
    <t>Wyndham City council - 27910</t>
  </si>
  <si>
    <t>Wyndham City council</t>
  </si>
  <si>
    <t>Yarra City council - 28040</t>
  </si>
  <si>
    <t>Yarra City council</t>
  </si>
  <si>
    <t>Yarra Ranges Shire council - 28110</t>
  </si>
  <si>
    <t>Yarra Ranges Shire council</t>
  </si>
  <si>
    <t>Yarriambiack Shire council - 28200</t>
  </si>
  <si>
    <t>Yarriambiack Shire council</t>
  </si>
  <si>
    <t>Reporting Period</t>
  </si>
  <si>
    <t>2.2: Safety Critical Certificates of Compliance</t>
  </si>
  <si>
    <t>3. Prescribed Regulatory Functions Activity</t>
  </si>
  <si>
    <t>00000</t>
  </si>
  <si>
    <t>[COUNCIL]</t>
  </si>
  <si>
    <t>[SELECT REPORTING PERIOD]</t>
  </si>
  <si>
    <t>Data is not recorded or cannot be produced from existing systems</t>
  </si>
  <si>
    <t>Data exists but is manual, inconsistent, or difficult to extract</t>
  </si>
  <si>
    <t>Data is automated, reliable, and used for monitoring and continuous improvement</t>
  </si>
  <si>
    <t>Mature</t>
  </si>
  <si>
    <t>Data is captured and can be reported, with some manual effort required</t>
  </si>
  <si>
    <t>Data is consistently captured and readily reportable with minimal manual effort</t>
  </si>
  <si>
    <t>Council Name</t>
  </si>
  <si>
    <t>LGA Ref</t>
  </si>
  <si>
    <t>Measure Ref</t>
  </si>
  <si>
    <t>1.1.1</t>
  </si>
  <si>
    <t>1.1.2</t>
  </si>
  <si>
    <t>1.1.3</t>
  </si>
  <si>
    <t>1.2.1</t>
  </si>
  <si>
    <t>1.2.2</t>
  </si>
  <si>
    <t>1.2.3</t>
  </si>
  <si>
    <t>1.3.1</t>
  </si>
  <si>
    <t>1.3.1.1</t>
  </si>
  <si>
    <t>1.3.1.2</t>
  </si>
  <si>
    <t>1.3.1.3</t>
  </si>
  <si>
    <t>1.3.2</t>
  </si>
  <si>
    <t>1.3.3</t>
  </si>
  <si>
    <t>1.4.1</t>
  </si>
  <si>
    <t>1.4.2</t>
  </si>
  <si>
    <t>2.1.1</t>
  </si>
  <si>
    <t>2.1.2</t>
  </si>
  <si>
    <t>2.1.3</t>
  </si>
  <si>
    <t>2.2.1</t>
  </si>
  <si>
    <t>2.2.3</t>
  </si>
  <si>
    <t>3.1.1</t>
  </si>
  <si>
    <t>3.1.2</t>
  </si>
  <si>
    <t>3.1.3</t>
  </si>
  <si>
    <t>3.1.4</t>
  </si>
  <si>
    <t>3.2.1</t>
  </si>
  <si>
    <t>3.2.2</t>
  </si>
  <si>
    <t>3.2.3</t>
  </si>
  <si>
    <t>NOTICES_WITHDRAWN</t>
  </si>
  <si>
    <t>NOTICES_ACTIVE_EOM</t>
  </si>
  <si>
    <t>ORDERS_ISSUED</t>
  </si>
  <si>
    <t>ORDERS_GENERAL</t>
  </si>
  <si>
    <t>ORDERS_STOPWORK</t>
  </si>
  <si>
    <t>ORDERS_MINORWORKS</t>
  </si>
  <si>
    <t>ORDERS_WITHDRAWN</t>
  </si>
  <si>
    <t>ORDERS_ACTIVE_EOM</t>
  </si>
  <si>
    <t xml:space="preserve">[SELECT YOUR COUNCIL]       </t>
  </si>
  <si>
    <t>2.2.2</t>
  </si>
  <si>
    <t>NOTICES_ISSUED</t>
  </si>
  <si>
    <t>EMERGENCY_ORDERS_ISSUED</t>
  </si>
  <si>
    <t>POOL_COC_LODGED</t>
  </si>
  <si>
    <t>R&amp;C_P5_SITING</t>
  </si>
  <si>
    <t>R&amp;C_P10_FLOODING</t>
  </si>
  <si>
    <t>R&amp;C_P6_PROJECTION</t>
  </si>
  <si>
    <t>This section captures municipal building control enforcement activity under Part 8 of the Building Act 1993 (Vic), including compliance investigations, Building Notices, Building Orders, and legal actions.</t>
  </si>
  <si>
    <t>This section captures safety-critical activity where there is potential or immediate risk to life or property, including responding to Fire Brigade referrals and emergency call-outs, issuing Emergency Orders, and Swimming Pool and Spa Compliance Certificate activity (Part 9A).</t>
  </si>
  <si>
    <t>Please complete all fields for the Reporting Period</t>
  </si>
  <si>
    <t>R&amp;C_P7_PRECAUTION</t>
  </si>
  <si>
    <t>Emergency Powers and Safety Critical Activity</t>
  </si>
  <si>
    <t>2. Emergency Powers and Safety Critical Activity</t>
  </si>
  <si>
    <t>Enforcement Activity</t>
  </si>
  <si>
    <t>COMPLIANCE_OPEN_EOM</t>
  </si>
  <si>
    <t>1.1.3: At the end of the reporting month, how many total Compliance Investigations remain open?</t>
  </si>
  <si>
    <t>1.2.1 How many Building Notices did you issue during the reporting month?</t>
  </si>
  <si>
    <t>1.2.2 How many Building Notices were withdrawn during the reporting month?</t>
  </si>
  <si>
    <t>1.2.3 At the end of the reporting month, how many total Building Notices remain active?</t>
  </si>
  <si>
    <t>1.3.1: How many total Building Orders were issued during the reporting month?</t>
  </si>
  <si>
    <t>1.3.1.1: Of the total Building Orders issued during the reporting month, how many were General Building Orders (s111)?</t>
  </si>
  <si>
    <t>1.3.1.2: Of the total Building Orders issued during the reporting month, how many were Stop Work Orders (s112)?</t>
  </si>
  <si>
    <t>1.3.1.3: Of the total Building Orders issued during the reporting month, how many were Minor Works Orders (s113)?</t>
  </si>
  <si>
    <t>1.3.2: How many Building Orders were withdrawn during the reporting month?</t>
  </si>
  <si>
    <t>1.3.3: At the end of the reporting month, how many total Building Orders remain active?</t>
  </si>
  <si>
    <t>1.4.1: How many new Court Proceedings were initiated during the reporting month?</t>
  </si>
  <si>
    <t>2.1.1: How many Fire Brigade Referrals were received during the reporting month (s228)?</t>
  </si>
  <si>
    <t>2.1.2: How many building-related Emergency Call-outs were attended during the reporting month?</t>
  </si>
  <si>
    <t>1.1.1: How many Compliance Files did you open during the reporting month?</t>
  </si>
  <si>
    <t>1.1.2: How many Compliance Files did you close during the reporting month?</t>
  </si>
  <si>
    <t>1.4.2: At the end of the reporting month, how many Court Proceedings remain open?</t>
  </si>
  <si>
    <t>TEMP_STRUCT_DETERMINATIONS</t>
  </si>
  <si>
    <t>POPE_DETERMINATIONS</t>
  </si>
  <si>
    <t>COURT_PROCEEDINGS_OPEN_EOM</t>
  </si>
  <si>
    <t>3.2.2: How many Places of Public Entertainment determinations were made during the reporting month (Division 2, Part 5)?</t>
  </si>
  <si>
    <t>3.2.1: How many Places of Public Entertainment assessments were undertaken during the reporting month (Division 2, Part 5)?</t>
  </si>
  <si>
    <t>OSBS Only</t>
  </si>
  <si>
    <t>3.1.1: How many Report and Consent siting applications were determined during the reporting month (Part 5)?</t>
  </si>
  <si>
    <t>3.1.2: How many Report and Consent applications for projections beyond street alignment were determined during the reporting month (Part 6)?</t>
  </si>
  <si>
    <t>3.1.3: How many Report and Consent precaution applications were determined during the reporting month (Part 7)?</t>
  </si>
  <si>
    <t>3.1.4: How many Report and Consent flooding applications were determined during the reporting month (Part 10)?</t>
  </si>
  <si>
    <t>2.2.1: How many Swimming Pool/Spa Certificates of Barrier Compliance became due during the reporting month?</t>
  </si>
  <si>
    <t>2.2.3: At the end of the reporting month, how many total Swimming Pool/Spa Certificates of Barrier Compliance remain overdue?</t>
  </si>
  <si>
    <t>2.2.2: How many Swimming Pool/Spa Certificates of Barrier Compliance were lodged during the reporting month?</t>
  </si>
  <si>
    <t>[SELECT DATA MATURITY]</t>
  </si>
  <si>
    <t>This section captures prescribed functions, including Report and Consent matters (Parts 5, 6, 7 and 10), as well as other regulatory functions such as Places of Public Entertainment (PoPE) and temporary structure assessments and approvals.</t>
  </si>
  <si>
    <t>OSBS_InitialRelease_WorkBook_Mar_2026_V1.0</t>
  </si>
  <si>
    <t>3.2.3: How many temporary structure siting determinations were made during the reporting month (Part 14)?</t>
  </si>
  <si>
    <t>2.1.3: How many Emergency Orders were issued during the reporting month (s102)?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</si>
</sst>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;[Red]\-#,##0;0;@"/>
    <numFmt numFmtId="165" formatCode="mmm\ yyyy"/>
    <numFmt numFmtId="166" formatCode="[$-C09]mmmm\ yyyy"/>
  </numFmts>
  <fonts count="3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b/>
      <sz val="14"/>
      <name val="Arial"/>
      <family val="2"/>
    </font>
    <font>
      <b/>
      <u/>
      <sz val="10"/>
      <color theme="1"/>
      <name val="Arial"/>
      <family val="2"/>
    </font>
    <font>
      <sz val="10.5"/>
      <color theme="1"/>
      <name val="VIC Regular"/>
    </font>
    <font>
      <b/>
      <sz val="10.5"/>
      <color theme="5" tint="-0.249977111117893"/>
      <name val="VIC Regular"/>
    </font>
    <font>
      <b/>
      <sz val="20"/>
      <color rgb="FF53565A"/>
      <name val="VIC SemiBold"/>
    </font>
    <font>
      <b/>
      <sz val="16"/>
      <name val="VIC SemiBold"/>
    </font>
    <font>
      <sz val="10.5"/>
      <color rgb="FF000000"/>
      <name val="VIC Regular"/>
    </font>
    <font>
      <b/>
      <sz val="10.5"/>
      <color rgb="FFB54D13"/>
      <name val="VIC Regular"/>
    </font>
    <font>
      <sz val="10.5"/>
      <name val="VIC Regular"/>
    </font>
    <font>
      <b/>
      <sz val="10.5"/>
      <color rgb="FF0070C0"/>
      <name val="VIC Regular"/>
    </font>
    <font>
      <sz val="10.5"/>
      <color theme="1" tint="0.249977111117893"/>
      <name val="VIC Regular"/>
    </font>
    <font>
      <sz val="16"/>
      <color theme="1"/>
      <name val="VIC SemiBold"/>
    </font>
    <font>
      <sz val="14"/>
      <color rgb="FFE35205"/>
      <name val="VIC SemiBold"/>
    </font>
    <font>
      <sz val="9"/>
      <color rgb="FFEE905C"/>
      <name val="VIC Regular"/>
    </font>
    <font>
      <b/>
      <sz val="9"/>
      <color rgb="FFEE905C"/>
      <name val="VIC Regular"/>
    </font>
    <font>
      <sz val="9"/>
      <color theme="0"/>
      <name val="VIC Regular"/>
    </font>
    <font>
      <sz val="10.5"/>
      <color rgb="FFC00000"/>
      <name val="VIC Regular"/>
    </font>
    <font>
      <sz val="8"/>
      <color theme="0"/>
      <name val="VIC Regular"/>
    </font>
    <font>
      <b/>
      <sz val="8"/>
      <color theme="0"/>
      <name val="VIC Regular"/>
    </font>
    <font>
      <sz val="22"/>
      <color rgb="FF000000"/>
      <name val="VIC Medium"/>
    </font>
    <font>
      <sz val="10"/>
      <color theme="9"/>
      <name val="Calibri"/>
      <family val="2"/>
    </font>
    <font>
      <sz val="10"/>
      <color theme="1"/>
      <name val="Aptos Narrow"/>
      <family val="2"/>
      <scheme val="minor"/>
    </font>
    <font>
      <sz val="10"/>
      <color theme="9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.5"/>
      <color theme="0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u/>
      <sz val="10"/>
      <color theme="0"/>
      <name val="Aptos Narrow"/>
      <family val="2"/>
      <scheme val="minor"/>
    </font>
    <font>
      <sz val="10"/>
      <color rgb="FF9C0006"/>
      <name val="Arial"/>
      <family val="2"/>
    </font>
    <font>
      <b/>
      <sz val="10"/>
      <color theme="0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1F2"/>
        <bgColor indexed="64"/>
      </patternFill>
    </fill>
    <fill>
      <patternFill patternType="solid">
        <fgColor rgb="FF53565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3565A"/>
      </left>
      <right style="thin">
        <color rgb="FF53565A"/>
      </right>
      <top style="thin">
        <color rgb="FF53565A"/>
      </top>
      <bottom style="thin">
        <color rgb="FF53565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3565A"/>
      </right>
      <top/>
      <bottom/>
      <diagonal/>
    </border>
    <border>
      <left style="thin">
        <color rgb="FF53565A"/>
      </left>
      <right style="thin">
        <color rgb="FF53565A"/>
      </right>
      <top style="thin">
        <color rgb="FF53565A"/>
      </top>
      <bottom/>
      <diagonal/>
    </border>
    <border>
      <left style="thin">
        <color rgb="FF53565A"/>
      </left>
      <right style="thin">
        <color auto="1"/>
      </right>
      <top/>
      <bottom style="thin">
        <color indexed="64"/>
      </bottom>
      <diagonal/>
    </border>
    <border>
      <left style="thin">
        <color rgb="FF53565A"/>
      </left>
      <right style="thin">
        <color indexed="64"/>
      </right>
      <top style="thin">
        <color rgb="FF53565A"/>
      </top>
      <bottom/>
      <diagonal/>
    </border>
    <border>
      <left style="thin">
        <color rgb="FF53565A"/>
      </left>
      <right style="thin">
        <color auto="1"/>
      </right>
      <top/>
      <bottom/>
      <diagonal/>
    </border>
    <border>
      <left style="thin">
        <color rgb="FF53565A"/>
      </left>
      <right style="thin">
        <color auto="1"/>
      </right>
      <top/>
      <bottom style="thin">
        <color rgb="FF53565A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6" fillId="11" borderId="0">
      <alignment horizontal="left" vertical="center"/>
    </xf>
    <xf numFmtId="0" fontId="35" fillId="21" borderId="0" applyNumberFormat="0" applyBorder="0" applyAlignment="0" applyProtection="0"/>
  </cellStyleXfs>
  <cellXfs count="121">
    <xf numFmtId="0" fontId="0" fillId="0" borderId="0" xfId="0"/>
    <xf numFmtId="3" fontId="14" fillId="0" borderId="3" xfId="0" applyNumberFormat="1" applyFont="1" applyBorder="1" applyAlignment="1" applyProtection="1">
      <alignment vertical="center"/>
      <protection locked="0"/>
    </xf>
    <xf numFmtId="3" fontId="14" fillId="16" borderId="3" xfId="0" applyNumberFormat="1" applyFont="1" applyFill="1" applyBorder="1" applyAlignment="1" applyProtection="1">
      <alignment vertical="center"/>
      <protection locked="0"/>
    </xf>
    <xf numFmtId="3" fontId="14" fillId="15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3" fontId="14" fillId="0" borderId="3" xfId="0" applyNumberFormat="1" applyFont="1" applyBorder="1" applyAlignment="1" applyProtection="1">
      <alignment vertical="center" wrapText="1"/>
      <protection locked="0"/>
    </xf>
    <xf numFmtId="3" fontId="14" fillId="16" borderId="3" xfId="0" applyNumberFormat="1" applyFont="1" applyFill="1" applyBorder="1" applyAlignment="1" applyProtection="1">
      <alignment vertical="center" wrapText="1"/>
      <protection locked="0"/>
    </xf>
    <xf numFmtId="3" fontId="14" fillId="15" borderId="3" xfId="0" applyNumberFormat="1" applyFont="1" applyFill="1" applyBorder="1" applyAlignment="1" applyProtection="1">
      <alignment vertical="center" wrapText="1"/>
      <protection locked="0"/>
    </xf>
    <xf numFmtId="164" fontId="14" fillId="0" borderId="3" xfId="0" applyNumberFormat="1" applyFont="1" applyBorder="1" applyAlignment="1" applyProtection="1">
      <alignment vertical="center"/>
      <protection locked="0"/>
    </xf>
    <xf numFmtId="164" fontId="14" fillId="16" borderId="3" xfId="0" applyNumberFormat="1" applyFont="1" applyFill="1" applyBorder="1" applyAlignment="1" applyProtection="1">
      <alignment vertical="center"/>
      <protection locked="0"/>
    </xf>
    <xf numFmtId="164" fontId="14" fillId="15" borderId="3" xfId="0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0" fontId="28" fillId="11" borderId="0" xfId="9" applyFo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49" fontId="27" fillId="0" borderId="0" xfId="0" applyNumberFormat="1" applyFont="1" applyAlignment="1">
      <alignment horizontal="center"/>
    </xf>
    <xf numFmtId="0" fontId="36" fillId="20" borderId="10" xfId="0" applyFont="1" applyFill="1" applyBorder="1"/>
    <xf numFmtId="0" fontId="25" fillId="0" borderId="0" xfId="0" applyFont="1" applyAlignment="1" applyProtection="1">
      <alignment horizontal="left" indent="2"/>
      <protection locked="0"/>
    </xf>
    <xf numFmtId="165" fontId="25" fillId="0" borderId="0" xfId="0" applyNumberFormat="1" applyFont="1" applyAlignment="1" applyProtection="1">
      <alignment horizontal="left" indent="2"/>
      <protection locked="0"/>
    </xf>
    <xf numFmtId="0" fontId="8" fillId="10" borderId="0" xfId="0" applyFont="1" applyFill="1"/>
    <xf numFmtId="0" fontId="8" fillId="10" borderId="0" xfId="0" applyFont="1" applyFill="1" applyAlignment="1">
      <alignment wrapText="1"/>
    </xf>
    <xf numFmtId="0" fontId="8" fillId="10" borderId="0" xfId="0" applyFont="1" applyFill="1" applyAlignment="1">
      <alignment vertical="center"/>
    </xf>
    <xf numFmtId="0" fontId="0" fillId="10" borderId="0" xfId="0" applyFill="1"/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11" borderId="0" xfId="0" applyFill="1"/>
    <xf numFmtId="0" fontId="0" fillId="10" borderId="0" xfId="0" applyFill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8" fillId="10" borderId="0" xfId="0" applyFont="1" applyFill="1" applyAlignment="1">
      <alignment vertical="top"/>
    </xf>
    <xf numFmtId="0" fontId="8" fillId="11" borderId="0" xfId="0" applyFont="1" applyFill="1"/>
    <xf numFmtId="0" fontId="13" fillId="11" borderId="0" xfId="0" applyFont="1" applyFill="1" applyAlignment="1">
      <alignment wrapText="1"/>
    </xf>
    <xf numFmtId="0" fontId="12" fillId="11" borderId="0" xfId="0" applyFont="1" applyFill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vertical="top" wrapText="1"/>
    </xf>
    <xf numFmtId="0" fontId="8" fillId="10" borderId="0" xfId="0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10" borderId="0" xfId="0" applyFill="1" applyAlignment="1">
      <alignment vertical="center"/>
    </xf>
    <xf numFmtId="0" fontId="14" fillId="11" borderId="0" xfId="0" applyFont="1" applyFill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0" xfId="0" applyFont="1" applyFill="1" applyAlignment="1">
      <alignment vertical="center"/>
    </xf>
    <xf numFmtId="0" fontId="17" fillId="11" borderId="0" xfId="0" applyFont="1" applyFill="1" applyAlignment="1">
      <alignment horizontal="left"/>
    </xf>
    <xf numFmtId="0" fontId="18" fillId="0" borderId="0" xfId="0" quotePrefix="1" applyFont="1" applyAlignment="1">
      <alignment horizontal="left"/>
    </xf>
    <xf numFmtId="0" fontId="16" fillId="10" borderId="0" xfId="0" applyFont="1" applyFill="1" applyAlignment="1">
      <alignment vertical="center"/>
    </xf>
    <xf numFmtId="17" fontId="8" fillId="13" borderId="5" xfId="0" applyNumberFormat="1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3" fillId="14" borderId="2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vertical="center" wrapText="1"/>
    </xf>
    <xf numFmtId="0" fontId="22" fillId="10" borderId="0" xfId="0" applyFont="1" applyFill="1" applyAlignment="1">
      <alignment vertical="center" wrapText="1"/>
    </xf>
    <xf numFmtId="0" fontId="8" fillId="11" borderId="4" xfId="0" applyFont="1" applyFill="1" applyBorder="1"/>
    <xf numFmtId="0" fontId="14" fillId="0" borderId="1" xfId="0" applyFont="1" applyBorder="1" applyAlignment="1">
      <alignment horizontal="left" vertical="center" wrapText="1"/>
    </xf>
    <xf numFmtId="0" fontId="14" fillId="16" borderId="1" xfId="0" applyFont="1" applyFill="1" applyBorder="1" applyAlignment="1">
      <alignment horizontal="left" vertical="center" wrapText="1"/>
    </xf>
    <xf numFmtId="0" fontId="14" fillId="15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8" fillId="10" borderId="0" xfId="0" applyFont="1" applyFill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0" fillId="0" borderId="0" xfId="0" applyAlignment="1">
      <alignment horizontal="right"/>
    </xf>
    <xf numFmtId="0" fontId="6" fillId="11" borderId="0" xfId="0" applyFont="1" applyFill="1" applyAlignment="1">
      <alignment horizontal="left" vertical="top"/>
    </xf>
    <xf numFmtId="0" fontId="25" fillId="0" borderId="0" xfId="0" applyFont="1"/>
    <xf numFmtId="0" fontId="0" fillId="0" borderId="0" xfId="0" applyAlignment="1">
      <alignment horizontal="right" vertical="center" wrapText="1"/>
    </xf>
    <xf numFmtId="0" fontId="7" fillId="12" borderId="0" xfId="0" applyFont="1" applyFill="1"/>
    <xf numFmtId="0" fontId="2" fillId="12" borderId="0" xfId="0" applyFont="1" applyFill="1"/>
    <xf numFmtId="0" fontId="0" fillId="12" borderId="0" xfId="0" applyFill="1"/>
    <xf numFmtId="0" fontId="2" fillId="12" borderId="0" xfId="0" applyFont="1" applyFill="1" applyAlignment="1">
      <alignment horizontal="right"/>
    </xf>
    <xf numFmtId="0" fontId="0" fillId="12" borderId="0" xfId="0" applyFill="1" applyAlignment="1">
      <alignment vertical="center"/>
    </xf>
    <xf numFmtId="14" fontId="2" fillId="12" borderId="0" xfId="0" applyNumberFormat="1" applyFont="1" applyFill="1"/>
    <xf numFmtId="14" fontId="2" fillId="12" borderId="0" xfId="0" applyNumberFormat="1" applyFont="1" applyFill="1" applyAlignment="1">
      <alignment horizontal="right"/>
    </xf>
    <xf numFmtId="164" fontId="14" fillId="18" borderId="3" xfId="0" applyNumberFormat="1" applyFont="1" applyFill="1" applyBorder="1" applyAlignment="1" applyProtection="1">
      <alignment vertical="center"/>
      <protection locked="0"/>
    </xf>
    <xf numFmtId="0" fontId="8" fillId="15" borderId="3" xfId="0" applyFont="1" applyFill="1" applyBorder="1" applyAlignment="1">
      <alignment vertical="center"/>
    </xf>
    <xf numFmtId="0" fontId="35" fillId="21" borderId="0" xfId="10" applyAlignment="1" applyProtection="1">
      <alignment vertical="center"/>
    </xf>
    <xf numFmtId="0" fontId="30" fillId="20" borderId="0" xfId="0" applyFont="1" applyFill="1"/>
    <xf numFmtId="17" fontId="31" fillId="20" borderId="5" xfId="0" applyNumberFormat="1" applyFont="1" applyFill="1" applyBorder="1" applyAlignment="1">
      <alignment horizontal="center" vertical="center" wrapText="1"/>
    </xf>
    <xf numFmtId="0" fontId="32" fillId="14" borderId="2" xfId="0" applyFont="1" applyFill="1" applyBorder="1" applyAlignment="1">
      <alignment horizontal="center" vertical="center" wrapText="1"/>
    </xf>
    <xf numFmtId="0" fontId="33" fillId="14" borderId="2" xfId="0" applyFont="1" applyFill="1" applyBorder="1" applyAlignment="1">
      <alignment horizontal="center" vertical="center" wrapText="1"/>
    </xf>
    <xf numFmtId="0" fontId="30" fillId="18" borderId="14" xfId="0" applyFont="1" applyFill="1" applyBorder="1"/>
    <xf numFmtId="14" fontId="30" fillId="18" borderId="14" xfId="0" applyNumberFormat="1" applyFont="1" applyFill="1" applyBorder="1"/>
    <xf numFmtId="0" fontId="30" fillId="18" borderId="15" xfId="5" applyFont="1" applyFill="1" applyBorder="1" applyAlignment="1" applyProtection="1">
      <alignment horizontal="left" vertical="center" wrapText="1"/>
    </xf>
    <xf numFmtId="3" fontId="27" fillId="0" borderId="0" xfId="0" applyNumberFormat="1" applyFont="1"/>
    <xf numFmtId="0" fontId="30" fillId="18" borderId="15" xfId="6" applyFont="1" applyFill="1" applyBorder="1" applyAlignment="1" applyProtection="1">
      <alignment horizontal="left" vertical="center" wrapText="1"/>
    </xf>
    <xf numFmtId="0" fontId="30" fillId="18" borderId="15" xfId="2" applyFont="1" applyFill="1" applyBorder="1" applyAlignment="1" applyProtection="1">
      <alignment horizontal="left" vertical="center" wrapText="1"/>
    </xf>
    <xf numFmtId="0" fontId="30" fillId="18" borderId="15" xfId="3" applyFont="1" applyFill="1" applyBorder="1" applyAlignment="1" applyProtection="1">
      <alignment horizontal="left" vertical="center" wrapText="1"/>
    </xf>
    <xf numFmtId="0" fontId="30" fillId="17" borderId="14" xfId="0" applyFont="1" applyFill="1" applyBorder="1"/>
    <xf numFmtId="14" fontId="30" fillId="17" borderId="14" xfId="0" applyNumberFormat="1" applyFont="1" applyFill="1" applyBorder="1"/>
    <xf numFmtId="0" fontId="30" fillId="17" borderId="15" xfId="1" applyFont="1" applyFill="1" applyBorder="1" applyAlignment="1" applyProtection="1">
      <alignment horizontal="left" vertical="center" wrapText="1"/>
    </xf>
    <xf numFmtId="0" fontId="30" fillId="17" borderId="15" xfId="4" applyFont="1" applyFill="1" applyBorder="1" applyAlignment="1" applyProtection="1">
      <alignment horizontal="left" vertical="center" wrapText="1"/>
    </xf>
    <xf numFmtId="0" fontId="30" fillId="19" borderId="14" xfId="0" applyFont="1" applyFill="1" applyBorder="1"/>
    <xf numFmtId="14" fontId="30" fillId="19" borderId="14" xfId="0" applyNumberFormat="1" applyFont="1" applyFill="1" applyBorder="1"/>
    <xf numFmtId="0" fontId="30" fillId="19" borderId="15" xfId="8" applyFont="1" applyFill="1" applyBorder="1" applyAlignment="1" applyProtection="1">
      <alignment horizontal="left" vertical="center" wrapText="1"/>
    </xf>
    <xf numFmtId="0" fontId="34" fillId="19" borderId="15" xfId="8" applyFont="1" applyFill="1" applyBorder="1" applyAlignment="1" applyProtection="1">
      <alignment horizontal="left" vertical="center" wrapText="1"/>
    </xf>
    <xf numFmtId="0" fontId="30" fillId="19" borderId="15" xfId="7" applyFont="1" applyFill="1" applyBorder="1" applyAlignment="1" applyProtection="1">
      <alignment horizontal="left" vertical="center" wrapText="1"/>
    </xf>
    <xf numFmtId="0" fontId="12" fillId="11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2" fillId="11" borderId="0" xfId="0" applyFont="1" applyFill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4" fillId="15" borderId="7" xfId="0" applyFont="1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14" fillId="15" borderId="8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8" fillId="0" borderId="0" xfId="0" quotePrefix="1" applyFont="1" applyAlignment="1">
      <alignment horizontal="left"/>
    </xf>
    <xf numFmtId="0" fontId="20" fillId="11" borderId="0" xfId="0" applyFont="1" applyFill="1" applyAlignment="1">
      <alignment horizontal="left" vertical="center" wrapText="1"/>
    </xf>
    <xf numFmtId="0" fontId="19" fillId="11" borderId="4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7" fillId="11" borderId="0" xfId="0" applyFont="1" applyFill="1" applyAlignment="1">
      <alignment horizontal="left"/>
    </xf>
    <xf numFmtId="49" fontId="12" fillId="0" borderId="0" xfId="0" applyNumberFormat="1" applyFont="1" applyAlignment="1">
      <alignment horizontal="left" vertical="top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13" xfId="0" applyFont="1" applyFill="1" applyBorder="1" applyAlignment="1">
      <alignment horizontal="center" vertical="center" wrapText="1"/>
    </xf>
  </cellXfs>
  <cellStyles count="11">
    <cellStyle name="20% - Accent3" xfId="5" builtinId="38"/>
    <cellStyle name="40% - Accent1" xfId="2" builtinId="31"/>
    <cellStyle name="60% - Accent1" xfId="3" builtinId="32"/>
    <cellStyle name="60% - Accent2" xfId="4" builtinId="36"/>
    <cellStyle name="60% - Accent3" xfId="6" builtinId="40"/>
    <cellStyle name="Accent1" xfId="1" builtinId="29"/>
    <cellStyle name="Accent5" xfId="7" builtinId="45"/>
    <cellStyle name="Accent6" xfId="8" builtinId="49"/>
    <cellStyle name="Bad" xfId="10" builtinId="27"/>
    <cellStyle name="Normal" xfId="0" builtinId="0"/>
    <cellStyle name="Normal 2" xfId="9" xr:uid="{BC3B519A-2C3E-441D-A26E-F34F5583E221}"/>
  </cellStyles>
  <dxfs count="25">
    <dxf>
      <font>
        <strike val="0"/>
        <outline val="0"/>
        <shadow val="0"/>
        <vertAlign val="baseline"/>
        <name val="Aptos Narrow"/>
        <family val="2"/>
        <scheme val="minor"/>
      </font>
      <protection locked="1" hidden="0"/>
    </dxf>
    <dxf>
      <font>
        <strike val="0"/>
        <outline val="0"/>
        <shadow val="0"/>
        <vertAlign val="baseline"/>
        <name val="Aptos Narrow"/>
        <family val="2"/>
        <scheme val="minor"/>
      </font>
      <protection locked="1" hidden="0"/>
    </dxf>
    <dxf>
      <font>
        <strike val="0"/>
        <outline val="0"/>
        <shadow val="0"/>
        <vertAlign val="baseline"/>
        <name val="Aptos Narrow"/>
        <family val="2"/>
        <scheme val="minor"/>
      </font>
      <protection locked="1" hidden="0"/>
    </dxf>
    <dxf>
      <font>
        <strike val="0"/>
        <outline val="0"/>
        <shadow val="0"/>
        <vertAlign val="baseline"/>
        <name val="Aptos Narrow"/>
        <family val="2"/>
        <scheme val="minor"/>
      </font>
      <protection locked="1" hidden="0"/>
    </dxf>
    <dxf>
      <font>
        <strike val="0"/>
        <outline val="0"/>
        <shadow val="0"/>
        <vertAlign val="baseline"/>
        <name val="Aptos Narrow"/>
        <family val="2"/>
        <scheme val="minor"/>
      </font>
      <protection locked="1" hidden="0"/>
    </dxf>
    <dxf>
      <font>
        <strike val="0"/>
        <outline val="0"/>
        <shadow val="0"/>
        <vertAlign val="baseline"/>
        <name val="Aptos Narrow"/>
        <family val="2"/>
        <scheme val="minor"/>
      </font>
      <protection locked="1" hidden="0"/>
    </dxf>
    <dxf>
      <font>
        <strike val="0"/>
        <outline val="0"/>
        <shadow val="0"/>
        <vertAlign val="baseline"/>
        <name val="Aptos Narrow"/>
        <family val="2"/>
        <scheme val="minor"/>
      </font>
      <protection locked="1" hidden="0"/>
    </dxf>
    <dxf>
      <font>
        <strike val="0"/>
        <outline val="0"/>
        <shadow val="0"/>
        <vertAlign val="baseline"/>
        <name val="Aptos Narrow"/>
        <family val="2"/>
        <scheme val="minor"/>
      </font>
      <numFmt numFmtId="3" formatCode="#,##0"/>
      <protection locked="1" hidden="0"/>
    </dxf>
    <dxf>
      <font>
        <strike val="0"/>
        <outline val="0"/>
        <shadow val="0"/>
        <vertAlign val="baseline"/>
        <name val="Aptos Narrow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  <protection locked="1" hidden="0"/>
    </dxf>
    <dxf>
      <font>
        <strike val="0"/>
        <outline val="0"/>
        <shadow val="0"/>
        <vertAlign val="baseline"/>
        <name val="Aptos Narrow"/>
        <family val="2"/>
        <scheme val="minor"/>
      </font>
      <numFmt numFmtId="22" formatCode="mmm\-yy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Aptos Narrow"/>
        <family val="2"/>
        <scheme val="minor"/>
      </font>
      <numFmt numFmtId="22" formatCode="mmm\-yy"/>
      <fill>
        <patternFill patternType="solid">
          <fgColor indexed="64"/>
          <bgColor rgb="FFF2F1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53565A"/>
        </left>
        <right style="thin">
          <color rgb="FF53565A"/>
        </right>
        <top/>
        <bottom/>
      </border>
      <protection locked="1" hidden="0"/>
    </dxf>
    <dxf>
      <numFmt numFmtId="166" formatCode="[$-C09]mmmm\ 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</dxfs>
  <tableStyles count="2" defaultTableStyle="TableStyleMedium2" defaultPivotStyle="PivotStyleLight16">
    <tableStyle name="Table Style 1" pivot="0" count="0" xr9:uid="{3F185A69-61DA-4592-994F-ECB75849B8ED}"/>
    <tableStyle name="Table Style 2" pivot="0" count="0" xr9:uid="{EA917238-FC14-43EF-B5BD-D9C424A26E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7906239</xdr:colOff>
      <xdr:row>1</xdr:row>
      <xdr:rowOff>20508</xdr:rowOff>
    </xdr:from>
    <xdr:to>
      <xdr:col>3</xdr:col>
      <xdr:colOff>13508111</xdr:colOff>
      <xdr:row>3</xdr:row>
      <xdr:rowOff>2517700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10D5C8-ADE7-4F9B-80DC-00C7009376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129239" y="179258"/>
          <a:ext cx="5601872" cy="35608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400050</xdr:colOff>
      <xdr:row>3</xdr:row>
      <xdr:rowOff>750381</xdr:rowOff>
    </xdr:from>
    <xdr:to>
      <xdr:col>3</xdr:col>
      <xdr:colOff>942340</xdr:colOff>
      <xdr:row>3</xdr:row>
      <xdr:rowOff>2295525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47D938-5265-47A8-99FF-BB3588E0C7A9}"/>
            </a:ext>
          </a:extLst>
        </xdr:cNvPr>
        <xdr:cNvSpPr txBox="1"/>
      </xdr:nvSpPr>
      <xdr:spPr>
        <a:xfrm>
          <a:off x="942975" y="1969581"/>
          <a:ext cx="5304790" cy="1545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800" b="0">
              <a:solidFill>
                <a:srgbClr val="53565A"/>
              </a:solidFill>
              <a:latin typeface="VIC SemiBold" panose="00000700000000000000" pitchFamily="2" charset="0"/>
              <a:cs typeface="Arial" panose="020B0604020202020204" pitchFamily="34" charset="0"/>
            </a:rPr>
            <a:t>Municipal Building Control  Monthly</a:t>
          </a:r>
          <a:r>
            <a:rPr lang="en-AU" sz="2800" b="0" baseline="0">
              <a:solidFill>
                <a:srgbClr val="53565A"/>
              </a:solidFill>
              <a:latin typeface="VIC SemiBold" panose="00000700000000000000" pitchFamily="2" charset="0"/>
              <a:cs typeface="Arial" panose="020B0604020202020204" pitchFamily="34" charset="0"/>
            </a:rPr>
            <a:t> Activity Reporting</a:t>
          </a:r>
          <a:endParaRPr lang="en-AU" sz="2800" b="0">
            <a:solidFill>
              <a:srgbClr val="53565A"/>
            </a:solidFill>
            <a:latin typeface="VIC SemiBold" panose="00000700000000000000" pitchFamily="2" charset="0"/>
            <a:cs typeface="Arial" panose="020B0604020202020204" pitchFamily="34" charset="0"/>
          </a:endParaRPr>
        </a:p>
        <a:p>
          <a:r>
            <a:rPr lang="en-AU" sz="2200" b="0">
              <a:solidFill>
                <a:srgbClr val="E35205"/>
              </a:solidFill>
              <a:latin typeface="VIC SemiBold" panose="00000700000000000000" pitchFamily="2" charset="0"/>
              <a:cs typeface="Arial" panose="020B0604020202020204" pitchFamily="34" charset="0"/>
            </a:rPr>
            <a:t>Office of the State</a:t>
          </a:r>
          <a:r>
            <a:rPr lang="en-AU" sz="2200" b="0" baseline="0">
              <a:solidFill>
                <a:srgbClr val="E35205"/>
              </a:solidFill>
              <a:latin typeface="VIC SemiBold" panose="00000700000000000000" pitchFamily="2" charset="0"/>
              <a:cs typeface="Arial" panose="020B0604020202020204" pitchFamily="34" charset="0"/>
            </a:rPr>
            <a:t> Building Surveyor</a:t>
          </a:r>
        </a:p>
        <a:p>
          <a:endParaRPr lang="en-AU" sz="2200" b="0" baseline="0">
            <a:solidFill>
              <a:srgbClr val="E35205"/>
            </a:solidFill>
            <a:latin typeface="VIC Medium" panose="00000600000000000000" pitchFamily="2" charset="0"/>
            <a:cs typeface="Arial" panose="020B0604020202020204" pitchFamily="34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8C2057-5C6E-467A-9406-86AB9DB5A30F}" name="Table6" displayName="Table6" ref="B1:D81" totalsRowShown="0" headerRowDxfId="24" dataDxfId="23">
  <autoFilter ref="B1:D81" xr:uid="{1BFE9B00-7FE0-437B-B2B2-81651808B483}"/>
  <tableColumns count="3">
    <tableColumn id="1" xr3:uid="{1C23A4EF-9798-48CC-9340-97EE5A86071B}" name="List" dataDxfId="22"/>
    <tableColumn id="2" xr3:uid="{929BEBAA-C408-486E-928B-C44D712D2263}" name="LGA ABS Code" dataDxfId="21"/>
    <tableColumn id="3" xr3:uid="{240898DB-8DA4-4248-8BD9-9D930AA4F133}" name="Know Your Council Name" dataDxfId="2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B0F2BD-9489-46C4-9B6B-A8886B7F23DC}" name="Table1" displayName="Table1" ref="B3:E9" totalsRowShown="0" headerRowDxfId="19" dataDxfId="18">
  <autoFilter ref="B3:E9" xr:uid="{E0B0F2BD-9489-46C4-9B6B-A8886B7F23DC}"/>
  <tableColumns count="4">
    <tableColumn id="1" xr3:uid="{AF858CB0-94C3-4FC9-B325-A235F3FD5B0C}" name="Self Reported Data Maturity" dataDxfId="17">
      <calculatedColumnFormula>"Level "&amp;C4&amp;" - "&amp;D4</calculatedColumnFormula>
    </tableColumn>
    <tableColumn id="2" xr3:uid="{48E85E76-B94B-4355-98AD-74C4360A5C49}" name="Level" dataDxfId="16"/>
    <tableColumn id="3" xr3:uid="{E6A88595-D473-4490-8230-26B959409EB8}" name="Name" dataDxfId="15"/>
    <tableColumn id="4" xr3:uid="{EB65D33B-9258-4428-8139-708DDF4FB2C7}" name="Description (Council-friendly)" dataDxfId="1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5ED502-864B-4B37-97E3-0684D20C0ABC}" name="Table4" displayName="Table4" ref="B1:B12" totalsRowShown="0" headerRowDxfId="13" dataDxfId="12">
  <autoFilter ref="B1:B12" xr:uid="{015ED502-864B-4B37-97E3-0684D20C0ABC}"/>
  <tableColumns count="1">
    <tableColumn id="1" xr3:uid="{106CA3A1-498D-4FE0-97BF-3E2F4532053F}" name="Reporting Period" dataDxfId="11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4617F7-0765-4E96-A524-14B698DEA165}" name="MONTHLY_MEASURES_TABLE" displayName="MONTHLY_MEASURES_TABLE" ref="F2:N29" totalsRowShown="0" headerRowDxfId="10" dataDxfId="9">
  <autoFilter ref="F2:N29" xr:uid="{364617F7-0765-4E96-A524-14B698DEA165}"/>
  <tableColumns count="9">
    <tableColumn id="1" xr3:uid="{350BDC71-3BA6-4A69-B4C5-61479EDECDD4}" name="Monthly_Reporting_Measure" dataDxfId="8" dataCellStyle="Accent5"/>
    <tableColumn id="2" xr3:uid="{A92F85A9-2F27-48AA-81FF-2FA05B7AB678}" name="Jan-26" dataDxfId="7">
      <calculatedColumnFormula>'1. Enforcement Activity'!E17</calculatedColumnFormula>
    </tableColumn>
    <tableColumn id="3" xr3:uid="{34789B00-1FD7-4056-872F-3D5CD6133D3E}" name="Feb-26" dataDxfId="6"/>
    <tableColumn id="4" xr3:uid="{5875D2B6-9920-4B59-8BAD-D90A17CDE880}" name="Mar-26" dataDxfId="5"/>
    <tableColumn id="5" xr3:uid="{892E3BBC-266E-4A0F-81D4-F5F225BDA6DF}" name="Apr-26" dataDxfId="4"/>
    <tableColumn id="6" xr3:uid="{588325E0-FADA-4B10-8E7B-11E2AA5867AF}" name="May-26" dataDxfId="3"/>
    <tableColumn id="7" xr3:uid="{567B88C4-8253-4F0F-9C71-200AA2A92A6E}" name="Jun-26" dataDxfId="2"/>
    <tableColumn id="8" xr3:uid="{9C22840C-927E-4F88-BCD4-C291E3184C08}" name="Self Reported Maturity" dataDxfId="1"/>
    <tableColumn id="9" xr3:uid="{5DD1C06A-D3FB-4821-AF3E-D111D4EC729C}" name="Comment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C05B-A7B1-4419-A892-D05B644DDE53}">
  <sheetPr>
    <tabColor theme="5"/>
    <pageSetUpPr fitToPage="1"/>
  </sheetPr>
  <dimension ref="A1:E30"/>
  <sheetViews>
    <sheetView showGridLines="0" zoomScale="85" zoomScaleNormal="85" workbookViewId="0">
      <selection activeCell="C6" sqref="C6"/>
    </sheetView>
  </sheetViews>
  <sheetFormatPr defaultColWidth="9.140625" defaultRowHeight="12.75" x14ac:dyDescent="0.2"/>
  <cols>
    <col min="1" max="1" width="5.5703125" style="25" customWidth="1"/>
    <col min="2" max="2" width="2.140625" style="25" customWidth="1"/>
    <col min="3" max="3" width="81.140625" style="25" customWidth="1"/>
    <col min="4" max="4" width="203.42578125" style="25" customWidth="1"/>
    <col min="5" max="5" width="2.140625" style="25" customWidth="1"/>
    <col min="6" max="6" width="5.5703125" style="25" customWidth="1"/>
    <col min="7" max="16384" width="9.140625" style="25"/>
  </cols>
  <sheetData>
    <row r="1" spans="1:5" x14ac:dyDescent="0.2">
      <c r="A1" s="25" t="s">
        <v>0</v>
      </c>
    </row>
    <row r="2" spans="1:5" ht="8.25" customHeight="1" x14ac:dyDescent="0.25">
      <c r="B2"/>
      <c r="C2" s="62"/>
      <c r="D2" s="62"/>
      <c r="E2"/>
    </row>
    <row r="3" spans="1:5" ht="75" customHeight="1" x14ac:dyDescent="0.2">
      <c r="B3"/>
      <c r="C3" s="63" t="e" vm="1">
        <v>#VALUE!</v>
      </c>
      <c r="D3" s="64"/>
      <c r="E3"/>
    </row>
    <row r="4" spans="1:5" ht="212.1" customHeight="1" x14ac:dyDescent="0.2">
      <c r="B4"/>
      <c r="C4" s="65"/>
      <c r="D4" s="65"/>
      <c r="E4"/>
    </row>
    <row r="5" spans="1:5" ht="36" customHeight="1" x14ac:dyDescent="0.55000000000000004">
      <c r="B5"/>
      <c r="C5" s="20" t="s">
        <v>256</v>
      </c>
      <c r="D5" s="65"/>
      <c r="E5"/>
    </row>
    <row r="6" spans="1:5" ht="36" customHeight="1" x14ac:dyDescent="0.55000000000000004">
      <c r="B6"/>
      <c r="C6" s="21" t="s">
        <v>212</v>
      </c>
      <c r="D6" s="65"/>
      <c r="E6"/>
    </row>
    <row r="7" spans="1:5" ht="36" customHeight="1" x14ac:dyDescent="0.55000000000000004">
      <c r="B7"/>
      <c r="C7" s="66"/>
      <c r="D7" s="65"/>
      <c r="E7"/>
    </row>
    <row r="8" spans="1:5" s="44" customFormat="1" ht="58.5" customHeight="1" x14ac:dyDescent="0.2">
      <c r="B8" s="26"/>
      <c r="C8" s="63" t="e" vm="2">
        <v>#VALUE!</v>
      </c>
      <c r="D8" s="67" t="e" vm="3">
        <v>#VALUE!</v>
      </c>
      <c r="E8" s="26"/>
    </row>
    <row r="9" spans="1:5" ht="11.25" customHeight="1" x14ac:dyDescent="0.2">
      <c r="B9"/>
      <c r="C9"/>
      <c r="D9"/>
      <c r="E9"/>
    </row>
    <row r="11" spans="1:5" ht="17.25" customHeight="1" x14ac:dyDescent="0.2"/>
    <row r="12" spans="1:5" ht="17.25" customHeight="1" x14ac:dyDescent="0.2"/>
    <row r="13" spans="1:5" ht="17.25" customHeight="1" x14ac:dyDescent="0.2">
      <c r="C13" s="68" t="s">
        <v>293</v>
      </c>
      <c r="D13" s="69"/>
    </row>
    <row r="14" spans="1:5" ht="17.25" customHeight="1" x14ac:dyDescent="0.2">
      <c r="C14" s="70" t="s">
        <v>1</v>
      </c>
      <c r="D14" s="71" t="s">
        <v>303</v>
      </c>
    </row>
    <row r="15" spans="1:5" ht="17.25" customHeight="1" x14ac:dyDescent="0.2">
      <c r="C15" s="72" t="s">
        <v>6</v>
      </c>
      <c r="D15" s="71" t="str">
        <f>C6</f>
        <v>[SELECT REPORTING PERIOD]</v>
      </c>
    </row>
    <row r="16" spans="1:5" ht="17.25" customHeight="1" x14ac:dyDescent="0.2">
      <c r="C16" s="70" t="s">
        <v>2</v>
      </c>
      <c r="D16" s="71" t="str">
        <f>LEFT(Overview!$C$5, LEN(Overview!$C$5)-7)</f>
        <v>[SELECT YOUR COUNCIL]</v>
      </c>
    </row>
    <row r="17" spans="3:4" ht="17.25" customHeight="1" x14ac:dyDescent="0.2">
      <c r="C17" s="70" t="s">
        <v>3</v>
      </c>
      <c r="D17" s="71" t="str">
        <f>RIGHT(C5,5)</f>
        <v xml:space="preserve">     </v>
      </c>
    </row>
    <row r="18" spans="3:4" ht="17.25" customHeight="1" x14ac:dyDescent="0.2">
      <c r="C18" s="70" t="s">
        <v>4</v>
      </c>
      <c r="D18" s="73"/>
    </row>
    <row r="19" spans="3:4" ht="17.25" customHeight="1" x14ac:dyDescent="0.2">
      <c r="C19" s="70" t="s">
        <v>5</v>
      </c>
      <c r="D19" s="74"/>
    </row>
    <row r="20" spans="3:4" ht="17.25" customHeight="1" x14ac:dyDescent="0.2"/>
    <row r="21" spans="3:4" ht="17.25" customHeight="1" x14ac:dyDescent="0.2"/>
    <row r="22" spans="3:4" ht="17.25" customHeight="1" x14ac:dyDescent="0.2"/>
    <row r="23" spans="3:4" ht="17.25" customHeight="1" x14ac:dyDescent="0.2"/>
    <row r="24" spans="3:4" ht="17.25" customHeight="1" x14ac:dyDescent="0.2"/>
    <row r="25" spans="3:4" ht="17.25" customHeight="1" x14ac:dyDescent="0.2"/>
    <row r="26" spans="3:4" ht="17.25" customHeight="1" x14ac:dyDescent="0.2"/>
    <row r="27" spans="3:4" ht="17.25" customHeight="1" x14ac:dyDescent="0.2"/>
    <row r="28" spans="3:4" ht="17.25" customHeight="1" x14ac:dyDescent="0.2"/>
    <row r="29" spans="3:4" ht="17.25" customHeight="1" x14ac:dyDescent="0.2"/>
    <row r="30" spans="3:4" ht="17.25" customHeight="1" x14ac:dyDescent="0.2"/>
  </sheetData>
  <sheetProtection algorithmName="SHA-512" hashValue="jdOE+6StKDk8ID5WBq6aLMJAoHFDPqMPP/7GLwcQTBELLlIeNjH66KcZot7/Lr5X7CnYhIWtvtWXDy53GP/vqA==" saltValue="fvRfDaHZ/kq0eRpg1wF4Ig==" spinCount="100000" sheet="1" objects="1" scenarios="1" selectLockedCells="1"/>
  <dataValidations count="1">
    <dataValidation type="date" operator="greaterThan" allowBlank="1" showInputMessage="1" showErrorMessage="1" sqref="D18" xr:uid="{515C0AF3-21BD-4B22-8E01-DAF0029A6747}">
      <formula1>46082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8" scale="67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CBFB2D-B724-4D1B-89F0-55E60C93525F}">
          <x14:formula1>
            <xm:f>'Final Council List'!$B$2:$B$81</xm:f>
          </x14:formula1>
          <xm:sqref>C5</xm:sqref>
        </x14:dataValidation>
        <x14:dataValidation type="list" allowBlank="1" showInputMessage="1" showErrorMessage="1" xr:uid="{A9A35836-6654-476B-9AC6-3B4747C5FB54}">
          <x14:formula1>
            <xm:f>'Reporting Period'!$B$2:$B$12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DB8E-73D8-49F0-8C20-8D71D4D834A8}">
  <sheetPr>
    <tabColor theme="1" tint="4.9989318521683403E-2"/>
    <pageSetUpPr fitToPage="1"/>
  </sheetPr>
  <dimension ref="A1:AG31"/>
  <sheetViews>
    <sheetView showGridLines="0" topLeftCell="A13" zoomScale="85" zoomScaleNormal="85" workbookViewId="0">
      <selection activeCell="K18" sqref="K18"/>
    </sheetView>
  </sheetViews>
  <sheetFormatPr defaultColWidth="9.140625" defaultRowHeight="15" x14ac:dyDescent="0.3"/>
  <cols>
    <col min="1" max="1" width="5.5703125" style="22" customWidth="1"/>
    <col min="2" max="2" width="2.140625" style="22" customWidth="1"/>
    <col min="3" max="3" width="22.5703125" style="22" customWidth="1"/>
    <col min="4" max="4" width="142.7109375" style="22" customWidth="1"/>
    <col min="5" max="10" width="10.5703125" style="22" customWidth="1"/>
    <col min="11" max="11" width="28.7109375" style="22" customWidth="1"/>
    <col min="12" max="12" width="41.140625" style="22" customWidth="1"/>
    <col min="13" max="13" width="2.140625" style="22" customWidth="1"/>
    <col min="14" max="14" width="5.42578125" style="24" customWidth="1"/>
    <col min="15" max="15" width="14.140625" style="22" customWidth="1"/>
    <col min="16" max="16" width="12.42578125" style="22" customWidth="1"/>
    <col min="17" max="17" width="11.42578125" style="22" customWidth="1"/>
    <col min="18" max="24" width="9.140625" style="22" customWidth="1"/>
    <col min="25" max="25" width="4.5703125" style="22" customWidth="1"/>
    <col min="26" max="28" width="9.140625" style="22"/>
    <col min="29" max="29" width="20" style="22" customWidth="1"/>
    <col min="30" max="16384" width="9.140625" style="22"/>
  </cols>
  <sheetData>
    <row r="1" spans="1:33" ht="12.75" customHeight="1" x14ac:dyDescent="0.3">
      <c r="A1" s="22" t="s">
        <v>0</v>
      </c>
      <c r="E1" s="23"/>
      <c r="F1" s="23"/>
    </row>
    <row r="2" spans="1:33" ht="8.25" customHeight="1" x14ac:dyDescent="0.3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2"/>
    </row>
    <row r="3" spans="1:33" s="25" customFormat="1" ht="75" customHeight="1" x14ac:dyDescent="0.2">
      <c r="B3" s="27"/>
      <c r="C3" s="99" t="e" vm="1">
        <v>#VALUE!</v>
      </c>
      <c r="D3" s="99"/>
      <c r="E3" s="99"/>
      <c r="F3" s="99"/>
      <c r="G3" s="28"/>
      <c r="H3" s="28"/>
      <c r="I3" s="28"/>
      <c r="J3" s="100"/>
      <c r="K3" s="100"/>
      <c r="L3" s="100"/>
      <c r="M3" s="100"/>
    </row>
    <row r="4" spans="1:33" s="25" customFormat="1" ht="27.75" customHeight="1" x14ac:dyDescent="0.5">
      <c r="B4" s="29"/>
      <c r="C4" s="101" t="s">
        <v>19</v>
      </c>
      <c r="D4" s="101"/>
      <c r="E4" s="101"/>
      <c r="F4" s="101"/>
      <c r="G4" s="101"/>
      <c r="H4" s="101"/>
      <c r="I4" s="101"/>
      <c r="J4" s="101"/>
      <c r="K4" s="101"/>
      <c r="L4" s="30"/>
      <c r="M4" s="31"/>
    </row>
    <row r="5" spans="1:33" s="35" customFormat="1" ht="24" customHeight="1" x14ac:dyDescent="0.2">
      <c r="A5" s="32"/>
      <c r="B5" s="33"/>
      <c r="C5" s="102" t="s">
        <v>270</v>
      </c>
      <c r="D5" s="102"/>
      <c r="E5" s="102"/>
      <c r="F5" s="102"/>
      <c r="G5" s="102"/>
      <c r="H5" s="102"/>
      <c r="I5" s="102"/>
      <c r="J5" s="102"/>
      <c r="K5" s="102"/>
      <c r="L5" s="34"/>
      <c r="M5" s="33"/>
    </row>
    <row r="6" spans="1:33" s="24" customFormat="1" ht="9.9499999999999993" customHeight="1" x14ac:dyDescent="0.3">
      <c r="A6" s="22"/>
      <c r="B6" s="36"/>
      <c r="C6" s="98"/>
      <c r="D6" s="98"/>
      <c r="E6" s="98"/>
      <c r="F6" s="98"/>
      <c r="G6" s="98"/>
      <c r="H6" s="98"/>
      <c r="I6" s="98"/>
      <c r="J6" s="98"/>
      <c r="K6" s="98"/>
      <c r="L6" s="98"/>
      <c r="M6" s="37"/>
    </row>
    <row r="7" spans="1:33" s="24" customFormat="1" x14ac:dyDescent="0.3">
      <c r="A7" s="22"/>
      <c r="B7" s="36"/>
      <c r="C7" s="103" t="s">
        <v>264</v>
      </c>
      <c r="D7" s="103"/>
      <c r="E7" s="103"/>
      <c r="F7" s="103"/>
      <c r="G7" s="103"/>
      <c r="H7" s="103"/>
      <c r="I7" s="103"/>
      <c r="J7" s="103"/>
      <c r="K7" s="103"/>
      <c r="L7" s="103"/>
      <c r="M7" s="39"/>
    </row>
    <row r="8" spans="1:33" s="24" customFormat="1" ht="6.95" customHeight="1" x14ac:dyDescent="0.3">
      <c r="A8" s="22"/>
      <c r="B8" s="36"/>
      <c r="C8" s="117"/>
      <c r="D8" s="117"/>
      <c r="E8" s="117"/>
      <c r="F8" s="117"/>
      <c r="G8" s="117"/>
      <c r="H8" s="117"/>
      <c r="I8" s="40"/>
      <c r="J8" s="40"/>
      <c r="K8" s="40"/>
      <c r="L8" s="40"/>
      <c r="M8" s="37"/>
    </row>
    <row r="9" spans="1:33" s="24" customFormat="1" ht="5.25" customHeight="1" x14ac:dyDescent="0.3">
      <c r="A9" s="41"/>
      <c r="B9" s="36"/>
      <c r="C9" s="38"/>
      <c r="D9" s="38"/>
      <c r="E9" s="38"/>
      <c r="F9" s="38"/>
      <c r="G9" s="38"/>
      <c r="H9" s="38"/>
      <c r="I9" s="38"/>
      <c r="J9" s="38"/>
      <c r="K9" s="38"/>
      <c r="L9" s="38"/>
      <c r="M9" s="37"/>
    </row>
    <row r="10" spans="1:33" s="44" customFormat="1" ht="11.25" customHeight="1" x14ac:dyDescent="0.2">
      <c r="A10" s="24"/>
      <c r="B10" s="42"/>
      <c r="C10" s="43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24"/>
      <c r="O10" s="24"/>
      <c r="P10" s="24"/>
      <c r="Q10" s="24"/>
    </row>
    <row r="11" spans="1:33" s="24" customFormat="1" ht="11.25" customHeight="1" x14ac:dyDescent="0.3">
      <c r="A11" s="22"/>
      <c r="B11" s="36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7"/>
    </row>
    <row r="12" spans="1:33" s="24" customFormat="1" ht="11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33" s="24" customFormat="1" ht="33" customHeight="1" x14ac:dyDescent="0.4">
      <c r="A13" s="46"/>
      <c r="B13" s="47"/>
      <c r="C13" s="116" t="s">
        <v>14</v>
      </c>
      <c r="D13" s="116"/>
      <c r="E13" s="116"/>
      <c r="F13" s="116"/>
      <c r="G13" s="116"/>
      <c r="H13" s="116"/>
      <c r="I13" s="116"/>
      <c r="J13" s="116"/>
      <c r="K13" s="116"/>
      <c r="L13" s="48"/>
      <c r="M13" s="47"/>
    </row>
    <row r="14" spans="1:33" s="24" customFormat="1" ht="21.6" customHeight="1" x14ac:dyDescent="0.3">
      <c r="A14" s="22"/>
      <c r="B14" s="47"/>
      <c r="C14" s="103"/>
      <c r="D14" s="103"/>
      <c r="E14" s="103"/>
      <c r="F14" s="103"/>
      <c r="G14" s="103"/>
      <c r="H14" s="103"/>
      <c r="I14" s="103"/>
      <c r="J14" s="103"/>
      <c r="K14" s="103"/>
      <c r="L14" s="38"/>
      <c r="M14" s="37"/>
    </row>
    <row r="15" spans="1:33" s="24" customFormat="1" ht="27.75" customHeight="1" x14ac:dyDescent="0.4">
      <c r="A15" s="22"/>
      <c r="B15" s="36"/>
      <c r="C15" s="112" t="s">
        <v>13</v>
      </c>
      <c r="D15" s="112"/>
      <c r="E15" s="112"/>
      <c r="F15" s="112"/>
      <c r="G15" s="112"/>
      <c r="H15" s="112"/>
      <c r="I15" s="112"/>
      <c r="J15" s="112"/>
      <c r="K15" s="112"/>
      <c r="L15" s="49"/>
      <c r="M15" s="37"/>
      <c r="O15" s="50"/>
      <c r="P15" s="50"/>
      <c r="Q15" s="50"/>
      <c r="R15" s="50"/>
      <c r="S15" s="50"/>
      <c r="T15" s="50"/>
      <c r="U15" s="50"/>
      <c r="V15" s="50"/>
    </row>
    <row r="16" spans="1:33" s="24" customFormat="1" ht="55.7" customHeight="1" x14ac:dyDescent="0.3">
      <c r="A16" s="22"/>
      <c r="B16" s="36"/>
      <c r="C16" s="113" t="s">
        <v>266</v>
      </c>
      <c r="D16" s="114"/>
      <c r="E16" s="51">
        <v>46023</v>
      </c>
      <c r="F16" s="51">
        <v>46054</v>
      </c>
      <c r="G16" s="51">
        <v>46082</v>
      </c>
      <c r="H16" s="51">
        <v>46113</v>
      </c>
      <c r="I16" s="51">
        <v>46143</v>
      </c>
      <c r="J16" s="51">
        <v>46174</v>
      </c>
      <c r="K16" s="52" t="s">
        <v>43</v>
      </c>
      <c r="L16" s="53" t="s">
        <v>7</v>
      </c>
      <c r="M16" s="54"/>
      <c r="O16" s="50"/>
      <c r="P16" s="50"/>
      <c r="Q16" s="50"/>
      <c r="R16" s="50"/>
      <c r="S16" s="50"/>
      <c r="T16" s="50"/>
      <c r="U16" s="50"/>
      <c r="V16" s="50"/>
      <c r="AE16" s="55"/>
      <c r="AF16" s="55"/>
      <c r="AG16" s="55"/>
    </row>
    <row r="17" spans="1:33" s="24" customFormat="1" ht="24.95" customHeight="1" x14ac:dyDescent="0.3">
      <c r="B17" s="56"/>
      <c r="C17" s="104" t="s">
        <v>8</v>
      </c>
      <c r="D17" s="57" t="s">
        <v>285</v>
      </c>
      <c r="E17" s="8"/>
      <c r="F17" s="8"/>
      <c r="G17" s="8"/>
      <c r="H17" s="8"/>
      <c r="I17" s="8"/>
      <c r="J17" s="8"/>
      <c r="K17" s="1" t="s">
        <v>301</v>
      </c>
      <c r="L17" s="5"/>
      <c r="M17" s="37"/>
      <c r="O17" s="50"/>
      <c r="P17" s="50"/>
      <c r="Q17" s="50"/>
      <c r="R17" s="50"/>
      <c r="S17" s="50"/>
      <c r="T17" s="50"/>
      <c r="U17" s="50"/>
      <c r="V17" s="50"/>
      <c r="AE17" s="55"/>
      <c r="AF17" s="55"/>
      <c r="AG17" s="55"/>
    </row>
    <row r="18" spans="1:33" s="24" customFormat="1" ht="24.95" customHeight="1" x14ac:dyDescent="0.3">
      <c r="B18" s="56"/>
      <c r="C18" s="105"/>
      <c r="D18" s="57" t="s">
        <v>286</v>
      </c>
      <c r="E18" s="8"/>
      <c r="F18" s="8"/>
      <c r="G18" s="8"/>
      <c r="H18" s="8"/>
      <c r="I18" s="8"/>
      <c r="J18" s="8"/>
      <c r="K18" s="1" t="s">
        <v>301</v>
      </c>
      <c r="L18" s="5"/>
      <c r="M18" s="37"/>
      <c r="O18" s="50"/>
      <c r="P18" s="50"/>
      <c r="Q18" s="50"/>
      <c r="R18" s="50"/>
      <c r="S18" s="50"/>
      <c r="T18" s="50"/>
      <c r="U18" s="50"/>
      <c r="V18" s="50"/>
      <c r="AE18" s="55"/>
      <c r="AF18" s="55"/>
      <c r="AG18" s="55"/>
    </row>
    <row r="19" spans="1:33" s="24" customFormat="1" ht="24.95" customHeight="1" x14ac:dyDescent="0.3">
      <c r="A19" s="22"/>
      <c r="B19" s="56"/>
      <c r="C19" s="115"/>
      <c r="D19" s="58" t="s">
        <v>272</v>
      </c>
      <c r="E19" s="75"/>
      <c r="F19" s="75"/>
      <c r="G19" s="9"/>
      <c r="H19" s="9"/>
      <c r="I19" s="9"/>
      <c r="J19" s="9"/>
      <c r="K19" s="2" t="s">
        <v>301</v>
      </c>
      <c r="L19" s="6"/>
      <c r="M19" s="37"/>
      <c r="O19" s="50"/>
      <c r="P19" s="50"/>
      <c r="Q19" s="50"/>
      <c r="R19" s="50"/>
      <c r="S19" s="50"/>
      <c r="T19" s="50"/>
      <c r="U19" s="50"/>
      <c r="V19" s="50"/>
      <c r="AE19" s="55"/>
    </row>
    <row r="20" spans="1:33" s="24" customFormat="1" ht="24.95" customHeight="1" x14ac:dyDescent="0.3">
      <c r="A20" s="22"/>
      <c r="B20" s="56"/>
      <c r="C20" s="108" t="s">
        <v>9</v>
      </c>
      <c r="D20" s="59" t="s">
        <v>273</v>
      </c>
      <c r="E20" s="10"/>
      <c r="F20" s="10"/>
      <c r="G20" s="10"/>
      <c r="H20" s="10"/>
      <c r="I20" s="10"/>
      <c r="J20" s="10"/>
      <c r="K20" s="3" t="s">
        <v>301</v>
      </c>
      <c r="L20" s="7"/>
      <c r="M20" s="37"/>
      <c r="O20" s="50"/>
      <c r="P20" s="50"/>
      <c r="Q20" s="50"/>
      <c r="R20" s="50"/>
      <c r="S20" s="50"/>
      <c r="T20" s="50"/>
      <c r="U20" s="50"/>
      <c r="V20" s="50"/>
      <c r="AE20" s="55"/>
    </row>
    <row r="21" spans="1:33" s="24" customFormat="1" ht="24.95" customHeight="1" x14ac:dyDescent="0.3">
      <c r="A21" s="22"/>
      <c r="B21" s="56"/>
      <c r="C21" s="110"/>
      <c r="D21" s="59" t="s">
        <v>274</v>
      </c>
      <c r="E21" s="10"/>
      <c r="F21" s="10"/>
      <c r="G21" s="10"/>
      <c r="H21" s="10"/>
      <c r="I21" s="10"/>
      <c r="J21" s="10"/>
      <c r="K21" s="3" t="s">
        <v>301</v>
      </c>
      <c r="L21" s="7"/>
      <c r="M21" s="37"/>
      <c r="O21" s="50"/>
      <c r="P21" s="50"/>
      <c r="Q21" s="50"/>
      <c r="R21" s="50"/>
      <c r="S21" s="50"/>
      <c r="T21" s="50"/>
      <c r="U21" s="50"/>
      <c r="V21" s="50"/>
      <c r="AE21" s="55"/>
    </row>
    <row r="22" spans="1:33" s="24" customFormat="1" ht="24.95" customHeight="1" x14ac:dyDescent="0.3">
      <c r="A22" s="22"/>
      <c r="B22" s="56"/>
      <c r="C22" s="111"/>
      <c r="D22" s="58" t="s">
        <v>275</v>
      </c>
      <c r="E22" s="75"/>
      <c r="F22" s="75"/>
      <c r="G22" s="9"/>
      <c r="H22" s="9"/>
      <c r="I22" s="9"/>
      <c r="J22" s="9"/>
      <c r="K22" s="2" t="s">
        <v>301</v>
      </c>
      <c r="L22" s="6"/>
      <c r="M22" s="37"/>
      <c r="O22" s="50"/>
      <c r="P22" s="50"/>
      <c r="Q22" s="50"/>
      <c r="R22" s="50"/>
      <c r="S22" s="50"/>
      <c r="T22" s="50"/>
      <c r="U22" s="50"/>
      <c r="V22" s="50"/>
      <c r="AE22" s="55"/>
    </row>
    <row r="23" spans="1:33" s="24" customFormat="1" ht="24.95" customHeight="1" x14ac:dyDescent="0.3">
      <c r="A23" s="22"/>
      <c r="B23" s="56"/>
      <c r="C23" s="104" t="s">
        <v>10</v>
      </c>
      <c r="D23" s="57" t="s">
        <v>276</v>
      </c>
      <c r="E23" s="8"/>
      <c r="F23" s="8"/>
      <c r="G23" s="8"/>
      <c r="H23" s="8"/>
      <c r="I23" s="8"/>
      <c r="J23" s="8"/>
      <c r="K23" s="1" t="s">
        <v>301</v>
      </c>
      <c r="L23" s="5"/>
      <c r="M23" s="37"/>
      <c r="O23" s="50"/>
      <c r="P23" s="50"/>
      <c r="Q23" s="50"/>
      <c r="R23" s="50"/>
      <c r="S23" s="50"/>
      <c r="T23" s="50"/>
      <c r="U23" s="50"/>
      <c r="V23" s="50"/>
      <c r="AE23" s="55"/>
    </row>
    <row r="24" spans="1:33" s="24" customFormat="1" ht="24.95" customHeight="1" x14ac:dyDescent="0.3">
      <c r="A24" s="22"/>
      <c r="B24" s="56"/>
      <c r="C24" s="105"/>
      <c r="D24" s="60" t="s">
        <v>277</v>
      </c>
      <c r="E24" s="8"/>
      <c r="F24" s="8"/>
      <c r="G24" s="8"/>
      <c r="H24" s="8"/>
      <c r="I24" s="8"/>
      <c r="J24" s="8"/>
      <c r="K24" s="1" t="s">
        <v>301</v>
      </c>
      <c r="L24" s="5"/>
      <c r="M24" s="37"/>
      <c r="O24" s="50"/>
      <c r="P24" s="50"/>
      <c r="Q24" s="50"/>
      <c r="R24" s="50"/>
      <c r="S24" s="50"/>
      <c r="T24" s="50"/>
      <c r="U24" s="50"/>
      <c r="V24" s="50"/>
      <c r="AE24" s="55"/>
    </row>
    <row r="25" spans="1:33" s="24" customFormat="1" ht="24.95" customHeight="1" x14ac:dyDescent="0.3">
      <c r="A25" s="22"/>
      <c r="B25" s="56"/>
      <c r="C25" s="105"/>
      <c r="D25" s="60" t="s">
        <v>278</v>
      </c>
      <c r="E25" s="8"/>
      <c r="F25" s="8"/>
      <c r="G25" s="8"/>
      <c r="H25" s="8"/>
      <c r="I25" s="8"/>
      <c r="J25" s="8"/>
      <c r="K25" s="1" t="s">
        <v>301</v>
      </c>
      <c r="L25" s="5"/>
      <c r="M25" s="37"/>
      <c r="O25" s="50"/>
      <c r="P25" s="50"/>
      <c r="Q25" s="50"/>
      <c r="R25" s="50"/>
      <c r="S25" s="50"/>
      <c r="T25" s="50"/>
      <c r="U25" s="50"/>
      <c r="V25" s="50"/>
      <c r="AE25" s="55"/>
    </row>
    <row r="26" spans="1:33" s="24" customFormat="1" ht="24.95" customHeight="1" x14ac:dyDescent="0.3">
      <c r="A26" s="61"/>
      <c r="B26" s="56"/>
      <c r="C26" s="105"/>
      <c r="D26" s="60" t="s">
        <v>279</v>
      </c>
      <c r="E26" s="8"/>
      <c r="F26" s="8"/>
      <c r="G26" s="8"/>
      <c r="H26" s="8"/>
      <c r="I26" s="8"/>
      <c r="J26" s="8"/>
      <c r="K26" s="1" t="s">
        <v>301</v>
      </c>
      <c r="L26" s="5"/>
      <c r="M26" s="37"/>
      <c r="O26" s="50"/>
      <c r="P26" s="50"/>
      <c r="Q26" s="50"/>
      <c r="R26" s="50"/>
      <c r="S26" s="50"/>
      <c r="T26" s="50"/>
      <c r="U26" s="50"/>
      <c r="V26" s="50"/>
      <c r="AE26" s="55"/>
    </row>
    <row r="27" spans="1:33" s="24" customFormat="1" ht="24.95" customHeight="1" x14ac:dyDescent="0.3">
      <c r="A27" s="61"/>
      <c r="B27" s="36"/>
      <c r="C27" s="106"/>
      <c r="D27" s="57" t="s">
        <v>280</v>
      </c>
      <c r="E27" s="8"/>
      <c r="F27" s="8"/>
      <c r="G27" s="8"/>
      <c r="H27" s="8"/>
      <c r="I27" s="8"/>
      <c r="J27" s="8"/>
      <c r="K27" s="1" t="s">
        <v>301</v>
      </c>
      <c r="L27" s="5"/>
      <c r="M27" s="37"/>
      <c r="O27" s="50"/>
      <c r="P27" s="50"/>
      <c r="Q27" s="50"/>
      <c r="R27" s="50"/>
      <c r="S27" s="50"/>
      <c r="T27" s="50"/>
      <c r="U27" s="50"/>
      <c r="V27" s="50"/>
      <c r="AE27" s="55"/>
    </row>
    <row r="28" spans="1:33" s="24" customFormat="1" ht="24.95" customHeight="1" x14ac:dyDescent="0.3">
      <c r="A28" s="61"/>
      <c r="B28" s="36"/>
      <c r="C28" s="107"/>
      <c r="D28" s="58" t="s">
        <v>281</v>
      </c>
      <c r="E28" s="75"/>
      <c r="F28" s="75"/>
      <c r="G28" s="9"/>
      <c r="H28" s="9"/>
      <c r="I28" s="9"/>
      <c r="J28" s="9"/>
      <c r="K28" s="2" t="s">
        <v>301</v>
      </c>
      <c r="L28" s="6"/>
      <c r="M28" s="37"/>
      <c r="O28" s="50"/>
      <c r="P28" s="50"/>
      <c r="Q28" s="50"/>
      <c r="R28" s="50"/>
      <c r="S28" s="50"/>
      <c r="T28" s="50"/>
      <c r="U28" s="50"/>
      <c r="V28" s="50"/>
      <c r="AE28" s="55"/>
    </row>
    <row r="29" spans="1:33" s="24" customFormat="1" ht="24.95" customHeight="1" x14ac:dyDescent="0.3">
      <c r="A29" s="61"/>
      <c r="B29" s="36"/>
      <c r="C29" s="108" t="s">
        <v>11</v>
      </c>
      <c r="D29" s="59" t="s">
        <v>282</v>
      </c>
      <c r="E29" s="10"/>
      <c r="F29" s="10"/>
      <c r="G29" s="10"/>
      <c r="H29" s="10"/>
      <c r="I29" s="10"/>
      <c r="J29" s="10"/>
      <c r="K29" s="3" t="s">
        <v>301</v>
      </c>
      <c r="L29" s="7"/>
      <c r="M29" s="37"/>
      <c r="O29" s="50"/>
      <c r="P29" s="50"/>
      <c r="Q29" s="50"/>
      <c r="R29" s="50"/>
      <c r="S29" s="50"/>
      <c r="T29" s="50"/>
      <c r="U29" s="50"/>
      <c r="V29" s="50"/>
      <c r="AE29" s="55"/>
    </row>
    <row r="30" spans="1:33" s="24" customFormat="1" ht="24.95" customHeight="1" x14ac:dyDescent="0.3">
      <c r="A30" s="22"/>
      <c r="B30" s="36"/>
      <c r="C30" s="109"/>
      <c r="D30" s="58" t="s">
        <v>287</v>
      </c>
      <c r="E30" s="75"/>
      <c r="F30" s="75"/>
      <c r="G30" s="9"/>
      <c r="H30" s="9"/>
      <c r="I30" s="9"/>
      <c r="J30" s="9"/>
      <c r="K30" s="2" t="s">
        <v>301</v>
      </c>
      <c r="L30" s="6"/>
      <c r="M30" s="37"/>
      <c r="O30" s="50"/>
      <c r="P30" s="50"/>
      <c r="Q30" s="50"/>
      <c r="R30" s="50"/>
      <c r="S30" s="50"/>
      <c r="T30" s="50"/>
      <c r="U30" s="50"/>
      <c r="V30" s="50"/>
      <c r="AE30" s="55"/>
    </row>
    <row r="31" spans="1:33" s="24" customFormat="1" ht="24.95" customHeight="1" x14ac:dyDescent="0.3">
      <c r="A31" s="22"/>
      <c r="B31" s="47"/>
      <c r="C31" s="103"/>
      <c r="D31" s="103"/>
      <c r="E31" s="103"/>
      <c r="F31" s="103"/>
      <c r="G31" s="103"/>
      <c r="H31" s="103"/>
      <c r="I31" s="103"/>
      <c r="J31" s="103"/>
      <c r="K31" s="103"/>
      <c r="L31" s="38"/>
      <c r="M31" s="37"/>
      <c r="P31" s="50"/>
    </row>
  </sheetData>
  <sheetProtection algorithmName="SHA-512" hashValue="r7ZgwaDCMjbOGy3uMD7GOISHw+K9SNmpRZGQXlHM7VVOsLdy6h5mbMIYlgNmWMXPm+bKTvk+0+Lc9Puao8zynQ==" saltValue="6hFmu4boAeg9wSP8jSZGTQ==" spinCount="100000" sheet="1" objects="1" scenarios="1" selectLockedCells="1"/>
  <mergeCells count="17">
    <mergeCell ref="C7:L7"/>
    <mergeCell ref="C23:C28"/>
    <mergeCell ref="C29:C30"/>
    <mergeCell ref="C31:K31"/>
    <mergeCell ref="C20:C22"/>
    <mergeCell ref="C15:K15"/>
    <mergeCell ref="C16:D16"/>
    <mergeCell ref="C17:C19"/>
    <mergeCell ref="C13:K13"/>
    <mergeCell ref="C14:K14"/>
    <mergeCell ref="C8:H8"/>
    <mergeCell ref="C6:L6"/>
    <mergeCell ref="C3:F3"/>
    <mergeCell ref="J3:K3"/>
    <mergeCell ref="L3:M3"/>
    <mergeCell ref="C4:K4"/>
    <mergeCell ref="C5:K5"/>
  </mergeCells>
  <dataValidations count="2">
    <dataValidation type="whole" showInputMessage="1" showErrorMessage="1" promptTitle="Data Validation Issue" prompt="We require a input for every cell. This must be a whole number between 0 &amp; 5,000. Please revise your input._x000a_" sqref="E17:J30" xr:uid="{89989A5A-69F8-41EC-A60C-A02B307D7D1C}">
      <formula1>0</formula1>
      <formula2>5000</formula2>
    </dataValidation>
    <dataValidation type="textLength" operator="lessThan" allowBlank="1" showInputMessage="1" showErrorMessage="1" sqref="L17:L30" xr:uid="{72955479-3425-4DD2-90F0-33D8E940AF96}">
      <formula1>75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8" scale="67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6C4F28-6223-4D09-81A9-63929F2B8855}">
          <x14:formula1>
            <xm:f>'Maturity List'!$B$4:$B$9</xm:f>
          </x14:formula1>
          <xm:sqref>K17:K30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4298-59F3-4494-A81A-C0A5378CB74F}">
  <sheetPr>
    <tabColor rgb="FFC00000"/>
    <pageSetUpPr fitToPage="1"/>
  </sheetPr>
  <dimension ref="A1:AG23"/>
  <sheetViews>
    <sheetView showGridLines="0" topLeftCell="A3" zoomScale="85" zoomScaleNormal="85" zoomScaleSheetLayoutView="100" workbookViewId="0">
      <selection activeCell="E17" sqref="E17"/>
    </sheetView>
  </sheetViews>
  <sheetFormatPr defaultColWidth="9.140625" defaultRowHeight="15" x14ac:dyDescent="0.3"/>
  <cols>
    <col min="1" max="1" width="5.5703125" style="22" customWidth="1"/>
    <col min="2" max="2" width="2.140625" style="22" customWidth="1"/>
    <col min="3" max="3" width="22.5703125" style="22" customWidth="1"/>
    <col min="4" max="4" width="142.7109375" style="22" customWidth="1"/>
    <col min="5" max="10" width="10.5703125" style="22" customWidth="1"/>
    <col min="11" max="11" width="28.7109375" style="22" customWidth="1"/>
    <col min="12" max="12" width="41.140625" style="22" customWidth="1"/>
    <col min="13" max="13" width="2.140625" style="22" customWidth="1"/>
    <col min="14" max="14" width="5.42578125" style="24" customWidth="1"/>
    <col min="15" max="15" width="14.140625" style="22" customWidth="1"/>
    <col min="16" max="16" width="12.42578125" style="22" customWidth="1"/>
    <col min="17" max="17" width="11.42578125" style="22" customWidth="1"/>
    <col min="18" max="24" width="9.140625" style="22" customWidth="1"/>
    <col min="25" max="25" width="4.5703125" style="22" customWidth="1"/>
    <col min="26" max="28" width="9.140625" style="22"/>
    <col min="29" max="29" width="20" style="22" customWidth="1"/>
    <col min="30" max="16384" width="9.140625" style="22"/>
  </cols>
  <sheetData>
    <row r="1" spans="1:33" ht="12.75" customHeight="1" x14ac:dyDescent="0.3">
      <c r="A1" s="22" t="s">
        <v>0</v>
      </c>
      <c r="E1" s="23"/>
      <c r="F1" s="23"/>
    </row>
    <row r="2" spans="1:33" ht="8.25" customHeight="1" x14ac:dyDescent="0.3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2"/>
    </row>
    <row r="3" spans="1:33" s="25" customFormat="1" ht="75" customHeight="1" x14ac:dyDescent="0.2">
      <c r="B3" s="27"/>
      <c r="C3" s="99" t="e" vm="1">
        <v>#VALUE!</v>
      </c>
      <c r="D3" s="99"/>
      <c r="E3" s="99"/>
      <c r="F3" s="99"/>
      <c r="G3" s="28"/>
      <c r="H3" s="28"/>
      <c r="I3" s="28"/>
      <c r="J3" s="100"/>
      <c r="K3" s="100"/>
      <c r="L3" s="100"/>
      <c r="M3" s="100"/>
    </row>
    <row r="4" spans="1:33" s="25" customFormat="1" ht="27.75" customHeight="1" x14ac:dyDescent="0.5">
      <c r="B4" s="29"/>
      <c r="C4" s="101" t="s">
        <v>19</v>
      </c>
      <c r="D4" s="101"/>
      <c r="E4" s="101"/>
      <c r="F4" s="101"/>
      <c r="G4" s="101"/>
      <c r="H4" s="101"/>
      <c r="I4" s="101"/>
      <c r="J4" s="101"/>
      <c r="K4" s="101"/>
      <c r="L4" s="30"/>
      <c r="M4" s="31"/>
    </row>
    <row r="5" spans="1:33" s="35" customFormat="1" ht="24" customHeight="1" x14ac:dyDescent="0.2">
      <c r="A5" s="32"/>
      <c r="B5" s="33"/>
      <c r="C5" s="102" t="s">
        <v>268</v>
      </c>
      <c r="D5" s="102"/>
      <c r="E5" s="102"/>
      <c r="F5" s="102"/>
      <c r="G5" s="102"/>
      <c r="H5" s="102"/>
      <c r="I5" s="102"/>
      <c r="J5" s="102"/>
      <c r="K5" s="102"/>
      <c r="L5" s="34"/>
      <c r="M5" s="33"/>
    </row>
    <row r="6" spans="1:33" s="24" customFormat="1" ht="9.9499999999999993" customHeight="1" x14ac:dyDescent="0.3">
      <c r="A6" s="22"/>
      <c r="B6" s="36"/>
      <c r="C6" s="98"/>
      <c r="D6" s="98"/>
      <c r="E6" s="98"/>
      <c r="F6" s="98"/>
      <c r="G6" s="98"/>
      <c r="H6" s="98"/>
      <c r="I6" s="98"/>
      <c r="J6" s="98"/>
      <c r="K6" s="98"/>
      <c r="L6" s="98"/>
      <c r="M6" s="37"/>
    </row>
    <row r="7" spans="1:33" s="24" customFormat="1" x14ac:dyDescent="0.3">
      <c r="A7" s="22"/>
      <c r="B7" s="36"/>
      <c r="C7" s="103" t="s">
        <v>265</v>
      </c>
      <c r="D7" s="103"/>
      <c r="E7" s="103"/>
      <c r="F7" s="103"/>
      <c r="G7" s="103"/>
      <c r="H7" s="103"/>
      <c r="I7" s="103"/>
      <c r="J7" s="103"/>
      <c r="K7" s="103"/>
      <c r="L7" s="103"/>
      <c r="M7" s="39"/>
    </row>
    <row r="8" spans="1:33" s="24" customFormat="1" ht="6.95" customHeight="1" x14ac:dyDescent="0.3">
      <c r="A8" s="22"/>
      <c r="B8" s="36"/>
      <c r="C8" s="117"/>
      <c r="D8" s="117"/>
      <c r="E8" s="117"/>
      <c r="F8" s="117"/>
      <c r="G8" s="117"/>
      <c r="H8" s="117"/>
      <c r="I8" s="40"/>
      <c r="J8" s="40"/>
      <c r="K8" s="40"/>
      <c r="L8" s="40"/>
      <c r="M8" s="37"/>
    </row>
    <row r="9" spans="1:33" s="24" customFormat="1" ht="5.25" customHeight="1" x14ac:dyDescent="0.3">
      <c r="A9" s="41"/>
      <c r="B9" s="36"/>
      <c r="C9" s="38"/>
      <c r="D9" s="38"/>
      <c r="E9" s="38"/>
      <c r="F9" s="38"/>
      <c r="G9" s="38"/>
      <c r="H9" s="38"/>
      <c r="I9" s="38"/>
      <c r="J9" s="38"/>
      <c r="K9" s="38"/>
      <c r="L9" s="38"/>
      <c r="M9" s="37"/>
    </row>
    <row r="10" spans="1:33" s="44" customFormat="1" ht="11.25" customHeight="1" x14ac:dyDescent="0.2">
      <c r="A10" s="24"/>
      <c r="B10" s="42"/>
      <c r="C10" s="43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24"/>
      <c r="O10" s="24"/>
      <c r="P10" s="24"/>
      <c r="Q10" s="24"/>
    </row>
    <row r="11" spans="1:33" s="24" customFormat="1" ht="11.25" customHeight="1" x14ac:dyDescent="0.3">
      <c r="A11" s="22"/>
      <c r="B11" s="36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7"/>
    </row>
    <row r="12" spans="1:33" s="24" customFormat="1" ht="11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33" s="24" customFormat="1" ht="33" customHeight="1" x14ac:dyDescent="0.4">
      <c r="A13" s="46"/>
      <c r="B13" s="47"/>
      <c r="C13" s="116" t="s">
        <v>269</v>
      </c>
      <c r="D13" s="116"/>
      <c r="E13" s="116"/>
      <c r="F13" s="116"/>
      <c r="G13" s="116"/>
      <c r="H13" s="116"/>
      <c r="I13" s="116"/>
      <c r="J13" s="116"/>
      <c r="K13" s="116"/>
      <c r="L13" s="48"/>
      <c r="M13" s="47"/>
    </row>
    <row r="14" spans="1:33" s="24" customFormat="1" ht="21.6" customHeight="1" x14ac:dyDescent="0.3">
      <c r="A14" s="22"/>
      <c r="B14" s="47"/>
      <c r="C14" s="103"/>
      <c r="D14" s="103"/>
      <c r="E14" s="103"/>
      <c r="F14" s="103"/>
      <c r="G14" s="103"/>
      <c r="H14" s="103"/>
      <c r="I14" s="103"/>
      <c r="J14" s="103"/>
      <c r="K14" s="103"/>
      <c r="L14" s="38"/>
      <c r="M14" s="37"/>
    </row>
    <row r="15" spans="1:33" s="24" customFormat="1" ht="27.75" customHeight="1" x14ac:dyDescent="0.4">
      <c r="A15" s="22"/>
      <c r="B15" s="36"/>
      <c r="C15" s="112" t="s">
        <v>16</v>
      </c>
      <c r="D15" s="112"/>
      <c r="E15" s="112"/>
      <c r="F15" s="112"/>
      <c r="G15" s="112"/>
      <c r="H15" s="112"/>
      <c r="I15" s="112"/>
      <c r="J15" s="112"/>
      <c r="K15" s="112"/>
      <c r="L15" s="49"/>
      <c r="M15" s="37"/>
      <c r="O15" s="50"/>
      <c r="P15" s="50"/>
      <c r="Q15" s="50"/>
      <c r="R15" s="50"/>
      <c r="S15" s="50"/>
      <c r="T15" s="50"/>
      <c r="U15" s="50"/>
      <c r="V15" s="50"/>
    </row>
    <row r="16" spans="1:33" s="24" customFormat="1" ht="55.7" customHeight="1" x14ac:dyDescent="0.3">
      <c r="A16" s="22"/>
      <c r="B16" s="36"/>
      <c r="C16" s="113" t="s">
        <v>266</v>
      </c>
      <c r="D16" s="114"/>
      <c r="E16" s="51">
        <v>46023</v>
      </c>
      <c r="F16" s="51">
        <v>46054</v>
      </c>
      <c r="G16" s="51">
        <v>46082</v>
      </c>
      <c r="H16" s="51">
        <v>46113</v>
      </c>
      <c r="I16" s="51">
        <v>46143</v>
      </c>
      <c r="J16" s="51">
        <v>46174</v>
      </c>
      <c r="K16" s="52" t="s">
        <v>43</v>
      </c>
      <c r="L16" s="53" t="s">
        <v>7</v>
      </c>
      <c r="M16" s="54"/>
      <c r="O16" s="50"/>
      <c r="P16" s="50"/>
      <c r="Q16" s="50"/>
      <c r="R16" s="50"/>
      <c r="S16" s="50"/>
      <c r="T16" s="50"/>
      <c r="U16" s="50"/>
      <c r="V16" s="50"/>
      <c r="AE16" s="55"/>
      <c r="AF16" s="55"/>
      <c r="AG16" s="55"/>
    </row>
    <row r="17" spans="1:33" s="24" customFormat="1" ht="24.95" customHeight="1" x14ac:dyDescent="0.3">
      <c r="B17" s="56"/>
      <c r="C17" s="104" t="s">
        <v>15</v>
      </c>
      <c r="D17" s="57" t="s">
        <v>283</v>
      </c>
      <c r="E17" s="8"/>
      <c r="F17" s="8"/>
      <c r="G17" s="8"/>
      <c r="H17" s="8"/>
      <c r="I17" s="8"/>
      <c r="J17" s="8"/>
      <c r="K17" s="1" t="s">
        <v>301</v>
      </c>
      <c r="L17" s="1"/>
      <c r="M17" s="37"/>
      <c r="O17" s="50"/>
      <c r="P17" s="50"/>
      <c r="Q17" s="50"/>
      <c r="R17" s="50"/>
      <c r="S17" s="50"/>
      <c r="T17" s="50"/>
      <c r="U17" s="50"/>
      <c r="V17" s="50"/>
      <c r="AE17" s="55"/>
      <c r="AF17" s="55"/>
      <c r="AG17" s="55"/>
    </row>
    <row r="18" spans="1:33" s="24" customFormat="1" ht="24.95" customHeight="1" x14ac:dyDescent="0.3">
      <c r="B18" s="56"/>
      <c r="C18" s="105"/>
      <c r="D18" s="57" t="s">
        <v>284</v>
      </c>
      <c r="E18" s="8"/>
      <c r="F18" s="8"/>
      <c r="G18" s="8"/>
      <c r="H18" s="8"/>
      <c r="I18" s="8"/>
      <c r="J18" s="8"/>
      <c r="K18" s="1" t="s">
        <v>301</v>
      </c>
      <c r="L18" s="1"/>
      <c r="M18" s="37"/>
      <c r="O18" s="50"/>
      <c r="P18" s="50"/>
      <c r="Q18" s="50"/>
      <c r="R18" s="50"/>
      <c r="S18" s="50"/>
      <c r="T18" s="50"/>
      <c r="U18" s="50"/>
      <c r="V18" s="50"/>
      <c r="AE18" s="55"/>
      <c r="AF18" s="55"/>
      <c r="AG18" s="55"/>
    </row>
    <row r="19" spans="1:33" s="24" customFormat="1" ht="24.95" customHeight="1" x14ac:dyDescent="0.3">
      <c r="A19" s="22"/>
      <c r="B19" s="56"/>
      <c r="C19" s="115"/>
      <c r="D19" s="58" t="s">
        <v>305</v>
      </c>
      <c r="E19" s="75"/>
      <c r="F19" s="75"/>
      <c r="G19" s="9"/>
      <c r="H19" s="9"/>
      <c r="I19" s="9"/>
      <c r="J19" s="9"/>
      <c r="K19" s="2" t="s">
        <v>301</v>
      </c>
      <c r="L19" s="2"/>
      <c r="M19" s="37"/>
      <c r="O19" s="50"/>
      <c r="P19" s="50"/>
      <c r="Q19" s="50"/>
      <c r="R19" s="50"/>
      <c r="S19" s="50"/>
      <c r="T19" s="50"/>
      <c r="U19" s="50"/>
      <c r="V19" s="50"/>
      <c r="AE19" s="55"/>
    </row>
    <row r="20" spans="1:33" s="24" customFormat="1" ht="24.95" customHeight="1" x14ac:dyDescent="0.3">
      <c r="A20" s="22"/>
      <c r="B20" s="56"/>
      <c r="C20" s="108" t="s">
        <v>208</v>
      </c>
      <c r="D20" s="59" t="s">
        <v>298</v>
      </c>
      <c r="E20" s="10"/>
      <c r="F20" s="10"/>
      <c r="G20" s="10"/>
      <c r="H20" s="10"/>
      <c r="I20" s="10"/>
      <c r="J20" s="10"/>
      <c r="K20" s="3" t="s">
        <v>301</v>
      </c>
      <c r="L20" s="3"/>
      <c r="M20" s="37"/>
      <c r="O20" s="50"/>
      <c r="P20" s="50"/>
      <c r="Q20" s="50"/>
      <c r="R20" s="50"/>
      <c r="S20" s="50"/>
      <c r="T20" s="50"/>
      <c r="U20" s="50"/>
      <c r="V20" s="50"/>
      <c r="AE20" s="55"/>
    </row>
    <row r="21" spans="1:33" s="24" customFormat="1" ht="24.95" customHeight="1" x14ac:dyDescent="0.3">
      <c r="A21" s="22"/>
      <c r="B21" s="56"/>
      <c r="C21" s="110"/>
      <c r="D21" s="59" t="s">
        <v>300</v>
      </c>
      <c r="E21" s="10"/>
      <c r="F21" s="10"/>
      <c r="G21" s="10"/>
      <c r="H21" s="10"/>
      <c r="I21" s="10"/>
      <c r="J21" s="10"/>
      <c r="K21" s="3" t="s">
        <v>301</v>
      </c>
      <c r="L21" s="3"/>
      <c r="M21" s="37"/>
      <c r="O21" s="50"/>
      <c r="P21" s="50"/>
      <c r="Q21" s="50"/>
      <c r="R21" s="50"/>
      <c r="S21" s="50"/>
      <c r="T21" s="50"/>
      <c r="U21" s="50"/>
      <c r="V21" s="50"/>
      <c r="AE21" s="55"/>
    </row>
    <row r="22" spans="1:33" s="24" customFormat="1" ht="24.95" customHeight="1" x14ac:dyDescent="0.3">
      <c r="A22" s="22"/>
      <c r="B22" s="56"/>
      <c r="C22" s="111"/>
      <c r="D22" s="58" t="s">
        <v>299</v>
      </c>
      <c r="E22" s="75"/>
      <c r="F22" s="75"/>
      <c r="G22" s="9"/>
      <c r="H22" s="9"/>
      <c r="I22" s="9"/>
      <c r="J22" s="9"/>
      <c r="K22" s="2" t="s">
        <v>301</v>
      </c>
      <c r="L22" s="2"/>
      <c r="M22" s="37"/>
      <c r="O22" s="50"/>
      <c r="P22" s="50"/>
      <c r="Q22" s="50"/>
      <c r="R22" s="50"/>
      <c r="S22" s="50"/>
      <c r="T22" s="50"/>
      <c r="U22" s="50"/>
      <c r="V22" s="50"/>
      <c r="AE22" s="55"/>
    </row>
    <row r="23" spans="1:33" s="24" customFormat="1" ht="24.95" customHeight="1" x14ac:dyDescent="0.3">
      <c r="A23" s="22"/>
      <c r="B23" s="47"/>
      <c r="C23" s="103"/>
      <c r="D23" s="103"/>
      <c r="E23" s="103"/>
      <c r="F23" s="103"/>
      <c r="G23" s="103"/>
      <c r="H23" s="103"/>
      <c r="I23" s="103"/>
      <c r="J23" s="103"/>
      <c r="K23" s="103"/>
      <c r="L23" s="38"/>
      <c r="M23" s="37"/>
    </row>
  </sheetData>
  <sheetProtection algorithmName="SHA-512" hashValue="YGPy8TYZrSO4cixeOL1Q+Z74wnaVKo0nRMvGBfbrvxzVMn2nE8zLRWPnprJp4BfWJaeO+F4bYRdw89/+Zm97UA==" saltValue="xeROtSw4Q5fY43Nt3aE9fw==" spinCount="100000" sheet="1" objects="1" scenarios="1" selectLockedCells="1"/>
  <mergeCells count="15">
    <mergeCell ref="C17:C19"/>
    <mergeCell ref="C20:C22"/>
    <mergeCell ref="C23:K23"/>
    <mergeCell ref="C7:L7"/>
    <mergeCell ref="C8:H8"/>
    <mergeCell ref="C13:K13"/>
    <mergeCell ref="C14:K14"/>
    <mergeCell ref="C15:K15"/>
    <mergeCell ref="C16:D16"/>
    <mergeCell ref="C6:L6"/>
    <mergeCell ref="C3:F3"/>
    <mergeCell ref="J3:K3"/>
    <mergeCell ref="L3:M3"/>
    <mergeCell ref="C4:K4"/>
    <mergeCell ref="C5:K5"/>
  </mergeCells>
  <dataValidations count="1">
    <dataValidation type="whole" showInputMessage="1" showErrorMessage="1" promptTitle="Data Validation Issue" prompt="We require a input for every cell. This must be a whole number between 0 &amp; 5,000. Please revise your input._x000a_" sqref="E17:J22" xr:uid="{94F47470-B75B-4269-9437-EE31C84D7D9F}">
      <formula1>0</formula1>
      <formula2>5000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8" scale="67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06DF33-CE45-48E3-BEEF-8562E41819B0}">
          <x14:formula1>
            <xm:f>'Maturity List'!$B$4:$B$9</xm:f>
          </x14:formula1>
          <xm:sqref>K17:K22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8F30-38F3-4C51-B167-BAF3B0A6F250}">
  <sheetPr>
    <tabColor theme="4"/>
    <pageSetUpPr fitToPage="1"/>
  </sheetPr>
  <dimension ref="A1:AG24"/>
  <sheetViews>
    <sheetView showGridLines="0" tabSelected="1" zoomScale="85" zoomScaleNormal="85" workbookViewId="0">
      <selection activeCell="F21" sqref="F21"/>
    </sheetView>
  </sheetViews>
  <sheetFormatPr defaultColWidth="9.140625" defaultRowHeight="15" x14ac:dyDescent="0.3"/>
  <cols>
    <col min="1" max="1" width="5.5703125" style="22" customWidth="1"/>
    <col min="2" max="2" width="2.140625" style="22" customWidth="1"/>
    <col min="3" max="3" width="22.5703125" style="22" customWidth="1"/>
    <col min="4" max="4" width="142.7109375" style="22" customWidth="1"/>
    <col min="5" max="10" width="10.5703125" style="22" customWidth="1"/>
    <col min="11" max="11" width="28.7109375" style="22" customWidth="1"/>
    <col min="12" max="12" width="41.140625" style="22" customWidth="1"/>
    <col min="13" max="13" width="2.140625" style="22" customWidth="1"/>
    <col min="14" max="14" width="5.42578125" style="24" customWidth="1"/>
    <col min="15" max="15" width="14.140625" style="22" customWidth="1"/>
    <col min="16" max="16" width="12.42578125" style="22" customWidth="1"/>
    <col min="17" max="17" width="11.42578125" style="22" customWidth="1"/>
    <col min="18" max="24" width="9.140625" style="22" customWidth="1"/>
    <col min="25" max="25" width="4.5703125" style="22" customWidth="1"/>
    <col min="26" max="28" width="9.140625" style="22"/>
    <col min="29" max="29" width="20" style="22" customWidth="1"/>
    <col min="30" max="16384" width="9.140625" style="22"/>
  </cols>
  <sheetData>
    <row r="1" spans="1:33" ht="12.75" customHeight="1" x14ac:dyDescent="0.3">
      <c r="A1" s="22" t="s">
        <v>0</v>
      </c>
      <c r="E1" s="23"/>
      <c r="F1" s="23"/>
    </row>
    <row r="2" spans="1:33" ht="8.25" customHeight="1" x14ac:dyDescent="0.3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2"/>
    </row>
    <row r="3" spans="1:33" s="25" customFormat="1" ht="75" customHeight="1" x14ac:dyDescent="0.2">
      <c r="B3" s="27"/>
      <c r="C3" s="99" t="e" vm="1">
        <v>#VALUE!</v>
      </c>
      <c r="D3" s="99"/>
      <c r="E3" s="99"/>
      <c r="F3" s="99"/>
      <c r="G3" s="28"/>
      <c r="H3" s="28"/>
      <c r="I3" s="28"/>
      <c r="J3" s="100"/>
      <c r="K3" s="100"/>
      <c r="L3" s="100"/>
      <c r="M3" s="100"/>
    </row>
    <row r="4" spans="1:33" s="25" customFormat="1" ht="27.75" customHeight="1" x14ac:dyDescent="0.5">
      <c r="B4" s="29"/>
      <c r="C4" s="101" t="s">
        <v>19</v>
      </c>
      <c r="D4" s="101"/>
      <c r="E4" s="101"/>
      <c r="F4" s="101"/>
      <c r="G4" s="101"/>
      <c r="H4" s="101"/>
      <c r="I4" s="101"/>
      <c r="J4" s="101"/>
      <c r="K4" s="101"/>
      <c r="L4" s="30"/>
      <c r="M4" s="31"/>
    </row>
    <row r="5" spans="1:33" s="35" customFormat="1" ht="24" customHeight="1" x14ac:dyDescent="0.2">
      <c r="A5" s="32"/>
      <c r="B5" s="33"/>
      <c r="C5" s="102" t="s">
        <v>45</v>
      </c>
      <c r="D5" s="102"/>
      <c r="E5" s="102"/>
      <c r="F5" s="102"/>
      <c r="G5" s="102"/>
      <c r="H5" s="102"/>
      <c r="I5" s="102"/>
      <c r="J5" s="102"/>
      <c r="K5" s="102"/>
      <c r="L5" s="34"/>
      <c r="M5" s="33"/>
    </row>
    <row r="6" spans="1:33" s="24" customFormat="1" ht="9.9499999999999993" customHeight="1" x14ac:dyDescent="0.3">
      <c r="A6" s="22"/>
      <c r="B6" s="36"/>
      <c r="C6" s="98"/>
      <c r="D6" s="98"/>
      <c r="E6" s="98"/>
      <c r="F6" s="98"/>
      <c r="G6" s="98"/>
      <c r="H6" s="98"/>
      <c r="I6" s="98"/>
      <c r="J6" s="98"/>
      <c r="K6" s="98"/>
      <c r="L6" s="98"/>
      <c r="M6" s="37"/>
    </row>
    <row r="7" spans="1:33" s="24" customFormat="1" x14ac:dyDescent="0.3">
      <c r="A7" s="22"/>
      <c r="B7" s="36"/>
      <c r="C7" s="103" t="s">
        <v>302</v>
      </c>
      <c r="D7" s="103"/>
      <c r="E7" s="103"/>
      <c r="F7" s="103"/>
      <c r="G7" s="103"/>
      <c r="H7" s="103"/>
      <c r="I7" s="103"/>
      <c r="J7" s="103"/>
      <c r="K7" s="103"/>
      <c r="L7" s="103"/>
      <c r="M7" s="39"/>
    </row>
    <row r="8" spans="1:33" s="24" customFormat="1" ht="6.95" customHeight="1" x14ac:dyDescent="0.3">
      <c r="A8" s="22"/>
      <c r="B8" s="36"/>
      <c r="C8" s="117"/>
      <c r="D8" s="117"/>
      <c r="E8" s="117"/>
      <c r="F8" s="117"/>
      <c r="G8" s="117"/>
      <c r="H8" s="117"/>
      <c r="I8" s="40"/>
      <c r="J8" s="40"/>
      <c r="K8" s="40"/>
      <c r="L8" s="40"/>
      <c r="M8" s="37"/>
    </row>
    <row r="9" spans="1:33" s="24" customFormat="1" ht="5.25" customHeight="1" x14ac:dyDescent="0.3">
      <c r="A9" s="41"/>
      <c r="B9" s="36"/>
      <c r="C9" s="38"/>
      <c r="D9" s="38"/>
      <c r="E9" s="38"/>
      <c r="F9" s="38"/>
      <c r="G9" s="38"/>
      <c r="H9" s="38"/>
      <c r="I9" s="38"/>
      <c r="J9" s="38"/>
      <c r="K9" s="38"/>
      <c r="L9" s="38"/>
      <c r="M9" s="37"/>
    </row>
    <row r="10" spans="1:33" s="44" customFormat="1" ht="11.25" customHeight="1" x14ac:dyDescent="0.2">
      <c r="A10" s="24"/>
      <c r="B10" s="42"/>
      <c r="C10" s="43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24"/>
      <c r="O10" s="24"/>
      <c r="P10" s="24"/>
      <c r="Q10" s="24"/>
    </row>
    <row r="11" spans="1:33" s="24" customFormat="1" ht="11.25" customHeight="1" x14ac:dyDescent="0.3">
      <c r="A11" s="22"/>
      <c r="B11" s="36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7"/>
    </row>
    <row r="12" spans="1:33" s="24" customFormat="1" ht="11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33" s="24" customFormat="1" ht="33" customHeight="1" x14ac:dyDescent="0.4">
      <c r="A13" s="46"/>
      <c r="B13" s="47"/>
      <c r="C13" s="116" t="s">
        <v>209</v>
      </c>
      <c r="D13" s="116"/>
      <c r="E13" s="116"/>
      <c r="F13" s="116"/>
      <c r="G13" s="116"/>
      <c r="H13" s="116"/>
      <c r="I13" s="116"/>
      <c r="J13" s="116"/>
      <c r="K13" s="116"/>
      <c r="L13" s="48"/>
      <c r="M13" s="47"/>
    </row>
    <row r="14" spans="1:33" s="24" customFormat="1" ht="21.6" customHeight="1" x14ac:dyDescent="0.3">
      <c r="A14" s="22"/>
      <c r="B14" s="47"/>
      <c r="C14" s="103"/>
      <c r="D14" s="103"/>
      <c r="E14" s="103"/>
      <c r="F14" s="103"/>
      <c r="G14" s="103"/>
      <c r="H14" s="103"/>
      <c r="I14" s="103"/>
      <c r="J14" s="103"/>
      <c r="K14" s="103"/>
      <c r="L14" s="38"/>
      <c r="M14" s="37"/>
    </row>
    <row r="15" spans="1:33" s="24" customFormat="1" ht="27.75" customHeight="1" x14ac:dyDescent="0.4">
      <c r="A15" s="22"/>
      <c r="B15" s="36"/>
      <c r="C15" s="112" t="s">
        <v>46</v>
      </c>
      <c r="D15" s="112"/>
      <c r="E15" s="112"/>
      <c r="F15" s="112"/>
      <c r="G15" s="112"/>
      <c r="H15" s="112"/>
      <c r="I15" s="112"/>
      <c r="J15" s="112"/>
      <c r="K15" s="112"/>
      <c r="L15" s="49"/>
      <c r="M15" s="37"/>
      <c r="O15" s="50"/>
      <c r="P15" s="50"/>
      <c r="Q15" s="50"/>
      <c r="R15" s="50"/>
      <c r="S15" s="50"/>
      <c r="T15" s="50"/>
      <c r="U15" s="50"/>
      <c r="V15" s="50"/>
    </row>
    <row r="16" spans="1:33" s="24" customFormat="1" ht="55.7" customHeight="1" x14ac:dyDescent="0.3">
      <c r="A16" s="22"/>
      <c r="B16" s="36"/>
      <c r="C16" s="113" t="s">
        <v>266</v>
      </c>
      <c r="D16" s="114"/>
      <c r="E16" s="51">
        <v>46023</v>
      </c>
      <c r="F16" s="51">
        <v>46054</v>
      </c>
      <c r="G16" s="51">
        <v>46082</v>
      </c>
      <c r="H16" s="51">
        <v>46113</v>
      </c>
      <c r="I16" s="51">
        <v>46143</v>
      </c>
      <c r="J16" s="51">
        <v>46174</v>
      </c>
      <c r="K16" s="52" t="s">
        <v>43</v>
      </c>
      <c r="L16" s="53" t="s">
        <v>7</v>
      </c>
      <c r="M16" s="54"/>
      <c r="O16" s="50"/>
      <c r="P16" s="50"/>
      <c r="Q16" s="50"/>
      <c r="R16" s="50"/>
      <c r="S16" s="50"/>
      <c r="T16" s="50"/>
      <c r="U16" s="50"/>
      <c r="V16" s="50"/>
      <c r="AE16" s="55"/>
      <c r="AF16" s="55"/>
      <c r="AG16" s="55"/>
    </row>
    <row r="17" spans="1:33" s="24" customFormat="1" ht="24.95" customHeight="1" x14ac:dyDescent="0.3">
      <c r="B17" s="56"/>
      <c r="C17" s="104" t="s">
        <v>17</v>
      </c>
      <c r="D17" s="57" t="s">
        <v>294</v>
      </c>
      <c r="E17" s="8"/>
      <c r="F17" s="8"/>
      <c r="G17" s="8"/>
      <c r="H17" s="8"/>
      <c r="I17" s="8"/>
      <c r="J17" s="8"/>
      <c r="K17" s="1" t="s">
        <v>301</v>
      </c>
      <c r="L17" s="1"/>
      <c r="M17" s="37"/>
      <c r="O17" s="50"/>
      <c r="P17" s="50"/>
      <c r="Q17" s="50"/>
      <c r="R17" s="50"/>
      <c r="S17" s="50"/>
      <c r="T17" s="50"/>
      <c r="U17" s="50"/>
      <c r="V17" s="50"/>
      <c r="AE17" s="55"/>
      <c r="AF17" s="55"/>
      <c r="AG17" s="55"/>
    </row>
    <row r="18" spans="1:33" s="24" customFormat="1" ht="24.95" customHeight="1" x14ac:dyDescent="0.3">
      <c r="B18" s="56"/>
      <c r="C18" s="105"/>
      <c r="D18" s="57" t="s">
        <v>295</v>
      </c>
      <c r="E18" s="8"/>
      <c r="F18" s="8"/>
      <c r="G18" s="8"/>
      <c r="H18" s="8"/>
      <c r="I18" s="8"/>
      <c r="J18" s="8"/>
      <c r="K18" s="1" t="s">
        <v>301</v>
      </c>
      <c r="L18" s="1"/>
      <c r="M18" s="37"/>
      <c r="O18" s="50"/>
      <c r="P18" s="50"/>
      <c r="Q18" s="50"/>
      <c r="R18" s="50"/>
      <c r="S18" s="50"/>
      <c r="T18" s="50"/>
      <c r="U18" s="50"/>
      <c r="V18" s="50"/>
      <c r="AE18" s="55"/>
      <c r="AF18" s="55"/>
      <c r="AG18" s="55"/>
    </row>
    <row r="19" spans="1:33" s="24" customFormat="1" ht="24.95" customHeight="1" x14ac:dyDescent="0.3">
      <c r="B19" s="56"/>
      <c r="C19" s="105"/>
      <c r="D19" s="57" t="s">
        <v>296</v>
      </c>
      <c r="E19" s="8"/>
      <c r="F19" s="8"/>
      <c r="G19" s="8"/>
      <c r="H19" s="8"/>
      <c r="I19" s="8"/>
      <c r="J19" s="8"/>
      <c r="K19" s="1" t="s">
        <v>301</v>
      </c>
      <c r="L19" s="1"/>
      <c r="M19" s="37"/>
      <c r="O19" s="50"/>
      <c r="P19" s="50"/>
      <c r="Q19" s="50"/>
      <c r="R19" s="50"/>
      <c r="S19" s="50"/>
      <c r="T19" s="50"/>
      <c r="U19" s="50"/>
      <c r="V19" s="50"/>
      <c r="AE19" s="55"/>
      <c r="AF19" s="55"/>
      <c r="AG19" s="55"/>
    </row>
    <row r="20" spans="1:33" s="24" customFormat="1" ht="24.95" customHeight="1" x14ac:dyDescent="0.3">
      <c r="A20" s="22"/>
      <c r="B20" s="56"/>
      <c r="C20" s="105"/>
      <c r="D20" s="57" t="s">
        <v>297</v>
      </c>
      <c r="E20" s="8"/>
      <c r="F20" s="8"/>
      <c r="G20" s="8"/>
      <c r="H20" s="8"/>
      <c r="I20" s="8"/>
      <c r="J20" s="8"/>
      <c r="K20" s="1" t="s">
        <v>301</v>
      </c>
      <c r="L20" s="1"/>
      <c r="M20" s="37"/>
      <c r="O20" s="50"/>
      <c r="P20" s="50"/>
      <c r="Q20" s="50"/>
      <c r="R20" s="50"/>
      <c r="S20" s="50"/>
      <c r="T20" s="50"/>
      <c r="U20" s="50"/>
      <c r="V20" s="50"/>
      <c r="AE20" s="55"/>
    </row>
    <row r="21" spans="1:33" s="24" customFormat="1" ht="24.95" customHeight="1" x14ac:dyDescent="0.3">
      <c r="A21" s="22"/>
      <c r="B21" s="36"/>
      <c r="C21" s="118" t="s">
        <v>18</v>
      </c>
      <c r="D21" s="76" t="s">
        <v>292</v>
      </c>
      <c r="E21" s="10"/>
      <c r="F21" s="10"/>
      <c r="G21" s="10"/>
      <c r="H21" s="10"/>
      <c r="I21" s="10"/>
      <c r="J21" s="10"/>
      <c r="K21" s="3" t="s">
        <v>301</v>
      </c>
      <c r="L21" s="3"/>
      <c r="M21" s="37"/>
      <c r="O21" s="50"/>
      <c r="P21" s="50"/>
      <c r="Q21" s="50"/>
      <c r="R21" s="50"/>
      <c r="S21" s="50"/>
      <c r="T21" s="50"/>
      <c r="U21" s="50"/>
      <c r="V21" s="50"/>
      <c r="AE21" s="55"/>
    </row>
    <row r="22" spans="1:33" s="24" customFormat="1" ht="24.95" customHeight="1" x14ac:dyDescent="0.3">
      <c r="A22" s="22"/>
      <c r="B22" s="36"/>
      <c r="C22" s="119"/>
      <c r="D22" s="76" t="s">
        <v>291</v>
      </c>
      <c r="E22" s="10"/>
      <c r="F22" s="10"/>
      <c r="G22" s="10"/>
      <c r="H22" s="10"/>
      <c r="I22" s="10"/>
      <c r="J22" s="10"/>
      <c r="K22" s="3" t="s">
        <v>301</v>
      </c>
      <c r="L22" s="3"/>
      <c r="M22" s="37"/>
      <c r="O22" s="50"/>
      <c r="P22" s="77"/>
      <c r="Q22" s="50"/>
      <c r="R22" s="50"/>
      <c r="S22" s="50"/>
      <c r="T22" s="50"/>
      <c r="U22" s="50"/>
      <c r="V22" s="50"/>
      <c r="AE22" s="55"/>
    </row>
    <row r="23" spans="1:33" s="24" customFormat="1" ht="24.95" customHeight="1" x14ac:dyDescent="0.3">
      <c r="A23" s="22"/>
      <c r="B23" s="36"/>
      <c r="C23" s="120"/>
      <c r="D23" s="76" t="s">
        <v>304</v>
      </c>
      <c r="E23" s="10"/>
      <c r="F23" s="10"/>
      <c r="G23" s="10"/>
      <c r="H23" s="10"/>
      <c r="I23" s="10"/>
      <c r="J23" s="10"/>
      <c r="K23" s="3" t="s">
        <v>301</v>
      </c>
      <c r="L23" s="3"/>
      <c r="M23" s="37"/>
      <c r="O23" s="50"/>
      <c r="P23" s="50"/>
      <c r="Q23" s="50"/>
      <c r="R23" s="50"/>
      <c r="S23" s="50"/>
      <c r="T23" s="50"/>
      <c r="U23" s="50"/>
      <c r="V23" s="50"/>
      <c r="AE23" s="55"/>
    </row>
    <row r="24" spans="1:33" s="24" customFormat="1" ht="21.6" customHeight="1" x14ac:dyDescent="0.3">
      <c r="A24" s="22"/>
      <c r="B24" s="47"/>
      <c r="C24" s="103"/>
      <c r="D24" s="103"/>
      <c r="E24" s="103"/>
      <c r="F24" s="103"/>
      <c r="G24" s="103"/>
      <c r="H24" s="103"/>
      <c r="I24" s="103"/>
      <c r="J24" s="103"/>
      <c r="K24" s="103"/>
      <c r="L24" s="38"/>
      <c r="M24" s="37"/>
    </row>
  </sheetData>
  <sheetProtection algorithmName="SHA-512" hashValue="Q0KK+x35Yf0Iz56etiEoVblptjiK9pGBVQHy+Ttl2LkCrFds+QhQM+Qk2zFjrFw7GHU0FZC9GTLxwAa7F4Q26Q==" saltValue="jsMeK8eYXNCAMTXuyyBmGQ==" spinCount="100000" sheet="1" objects="1" scenarios="1" selectLockedCells="1"/>
  <mergeCells count="15">
    <mergeCell ref="C17:C20"/>
    <mergeCell ref="C21:C23"/>
    <mergeCell ref="C24:K24"/>
    <mergeCell ref="C7:L7"/>
    <mergeCell ref="C8:H8"/>
    <mergeCell ref="C13:K13"/>
    <mergeCell ref="C14:K14"/>
    <mergeCell ref="C15:K15"/>
    <mergeCell ref="C16:D16"/>
    <mergeCell ref="C6:L6"/>
    <mergeCell ref="C3:F3"/>
    <mergeCell ref="J3:K3"/>
    <mergeCell ref="L3:M3"/>
    <mergeCell ref="C4:K4"/>
    <mergeCell ref="C5:K5"/>
  </mergeCells>
  <dataValidations count="1">
    <dataValidation type="whole" showInputMessage="1" showErrorMessage="1" promptTitle="Data Validation Issue" prompt="We require a input for every cell. This must be a whole number between 0 &amp; 5,000. Please revise your input._x000a_" sqref="E17:J23" xr:uid="{7393EC5C-498D-419D-B6FD-F275C016E695}">
      <formula1>0</formula1>
      <formula2>5000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8" scale="62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68959B-199A-4D12-9FFB-BF85361529FD}">
          <x14:formula1>
            <xm:f>'Maturity List'!$B$4:$B$9</xm:f>
          </x14:formula1>
          <xm:sqref>K17:K23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A818-161D-45E7-996E-5101AD987472}">
  <sheetPr>
    <tabColor theme="0"/>
  </sheetPr>
  <dimension ref="B1:D81"/>
  <sheetViews>
    <sheetView topLeftCell="A7" workbookViewId="0">
      <selection activeCell="B46" sqref="B46"/>
    </sheetView>
  </sheetViews>
  <sheetFormatPr defaultRowHeight="12.75" x14ac:dyDescent="0.2"/>
  <cols>
    <col min="2" max="2" width="34.85546875" bestFit="1" customWidth="1"/>
    <col min="3" max="3" width="12.85546875" customWidth="1"/>
    <col min="4" max="4" width="28.5703125" bestFit="1" customWidth="1"/>
    <col min="5" max="5" width="9.28515625" customWidth="1"/>
  </cols>
  <sheetData>
    <row r="1" spans="2:4" s="12" customFormat="1" ht="13.5" x14ac:dyDescent="0.25">
      <c r="B1" s="11" t="s">
        <v>41</v>
      </c>
      <c r="C1" s="11" t="s">
        <v>47</v>
      </c>
      <c r="D1" s="11" t="s">
        <v>48</v>
      </c>
    </row>
    <row r="2" spans="2:4" s="12" customFormat="1" ht="13.5" x14ac:dyDescent="0.25">
      <c r="B2" s="11" t="s">
        <v>49</v>
      </c>
      <c r="C2" s="18" t="str">
        <f>RIGHT(B2,5)</f>
        <v>20110</v>
      </c>
      <c r="D2" s="11" t="s">
        <v>50</v>
      </c>
    </row>
    <row r="3" spans="2:4" s="12" customFormat="1" ht="13.5" x14ac:dyDescent="0.25">
      <c r="B3" s="11" t="s">
        <v>51</v>
      </c>
      <c r="C3" s="18" t="str">
        <f t="shared" ref="C3:C66" si="0">RIGHT(B3,5)</f>
        <v>20260</v>
      </c>
      <c r="D3" s="11" t="s">
        <v>52</v>
      </c>
    </row>
    <row r="4" spans="2:4" s="12" customFormat="1" ht="13.5" x14ac:dyDescent="0.25">
      <c r="B4" s="11" t="s">
        <v>53</v>
      </c>
      <c r="C4" s="18" t="str">
        <f t="shared" si="0"/>
        <v>20570</v>
      </c>
      <c r="D4" s="11" t="s">
        <v>54</v>
      </c>
    </row>
    <row r="5" spans="2:4" s="12" customFormat="1" ht="13.5" x14ac:dyDescent="0.25">
      <c r="B5" s="11" t="s">
        <v>55</v>
      </c>
      <c r="C5" s="18" t="str">
        <f t="shared" si="0"/>
        <v>20660</v>
      </c>
      <c r="D5" s="11" t="s">
        <v>56</v>
      </c>
    </row>
    <row r="6" spans="2:4" s="12" customFormat="1" ht="13.5" x14ac:dyDescent="0.25">
      <c r="B6" s="11" t="s">
        <v>57</v>
      </c>
      <c r="C6" s="18" t="str">
        <f t="shared" si="0"/>
        <v>20740</v>
      </c>
      <c r="D6" s="11" t="s">
        <v>58</v>
      </c>
    </row>
    <row r="7" spans="2:4" s="12" customFormat="1" ht="13.5" x14ac:dyDescent="0.25">
      <c r="B7" s="11" t="s">
        <v>59</v>
      </c>
      <c r="C7" s="18" t="str">
        <f t="shared" si="0"/>
        <v>20830</v>
      </c>
      <c r="D7" s="11" t="s">
        <v>60</v>
      </c>
    </row>
    <row r="8" spans="2:4" s="12" customFormat="1" ht="13.5" x14ac:dyDescent="0.25">
      <c r="B8" s="11" t="s">
        <v>61</v>
      </c>
      <c r="C8" s="18" t="str">
        <f t="shared" si="0"/>
        <v>20910</v>
      </c>
      <c r="D8" s="11" t="s">
        <v>62</v>
      </c>
    </row>
    <row r="9" spans="2:4" s="12" customFormat="1" ht="13.5" x14ac:dyDescent="0.25">
      <c r="B9" s="11" t="s">
        <v>63</v>
      </c>
      <c r="C9" s="18" t="str">
        <f t="shared" si="0"/>
        <v>21010</v>
      </c>
      <c r="D9" s="11" t="s">
        <v>64</v>
      </c>
    </row>
    <row r="10" spans="2:4" s="12" customFormat="1" ht="13.5" x14ac:dyDescent="0.25">
      <c r="B10" s="11" t="s">
        <v>65</v>
      </c>
      <c r="C10" s="18" t="str">
        <f t="shared" si="0"/>
        <v>21110</v>
      </c>
      <c r="D10" s="11" t="s">
        <v>66</v>
      </c>
    </row>
    <row r="11" spans="2:4" s="12" customFormat="1" ht="13.5" x14ac:dyDescent="0.25">
      <c r="B11" s="11" t="s">
        <v>67</v>
      </c>
      <c r="C11" s="18" t="str">
        <f t="shared" si="0"/>
        <v>21270</v>
      </c>
      <c r="D11" s="11" t="s">
        <v>68</v>
      </c>
    </row>
    <row r="12" spans="2:4" s="12" customFormat="1" ht="13.5" x14ac:dyDescent="0.25">
      <c r="B12" s="11" t="s">
        <v>69</v>
      </c>
      <c r="C12" s="18" t="str">
        <f t="shared" si="0"/>
        <v>21610</v>
      </c>
      <c r="D12" s="11" t="s">
        <v>70</v>
      </c>
    </row>
    <row r="13" spans="2:4" s="12" customFormat="1" ht="13.5" x14ac:dyDescent="0.25">
      <c r="B13" s="11" t="s">
        <v>71</v>
      </c>
      <c r="C13" s="18" t="str">
        <f t="shared" si="0"/>
        <v>21750</v>
      </c>
      <c r="D13" s="11" t="s">
        <v>72</v>
      </c>
    </row>
    <row r="14" spans="2:4" s="12" customFormat="1" ht="13.5" x14ac:dyDescent="0.25">
      <c r="B14" s="11" t="s">
        <v>73</v>
      </c>
      <c r="C14" s="18" t="str">
        <f t="shared" si="0"/>
        <v>21830</v>
      </c>
      <c r="D14" s="11" t="s">
        <v>74</v>
      </c>
    </row>
    <row r="15" spans="2:4" s="12" customFormat="1" ht="13.5" x14ac:dyDescent="0.25">
      <c r="B15" s="11" t="s">
        <v>75</v>
      </c>
      <c r="C15" s="18" t="str">
        <f t="shared" si="0"/>
        <v>21910</v>
      </c>
      <c r="D15" s="11" t="s">
        <v>76</v>
      </c>
    </row>
    <row r="16" spans="2:4" s="12" customFormat="1" ht="13.5" x14ac:dyDescent="0.25">
      <c r="B16" s="11" t="s">
        <v>77</v>
      </c>
      <c r="C16" s="18" t="str">
        <f t="shared" si="0"/>
        <v>22010</v>
      </c>
      <c r="D16" s="11" t="s">
        <v>78</v>
      </c>
    </row>
    <row r="17" spans="2:4" s="12" customFormat="1" ht="13.5" x14ac:dyDescent="0.25">
      <c r="B17" s="11" t="s">
        <v>79</v>
      </c>
      <c r="C17" s="18" t="str">
        <f t="shared" si="0"/>
        <v>22170</v>
      </c>
      <c r="D17" s="11" t="s">
        <v>80</v>
      </c>
    </row>
    <row r="18" spans="2:4" s="12" customFormat="1" ht="13.5" x14ac:dyDescent="0.25">
      <c r="B18" s="11" t="s">
        <v>81</v>
      </c>
      <c r="C18" s="18" t="str">
        <f t="shared" si="0"/>
        <v>22250</v>
      </c>
      <c r="D18" s="11" t="s">
        <v>82</v>
      </c>
    </row>
    <row r="19" spans="2:4" s="12" customFormat="1" ht="13.5" x14ac:dyDescent="0.25">
      <c r="B19" s="11" t="s">
        <v>83</v>
      </c>
      <c r="C19" s="18" t="str">
        <f t="shared" si="0"/>
        <v>22310</v>
      </c>
      <c r="D19" s="11" t="s">
        <v>84</v>
      </c>
    </row>
    <row r="20" spans="2:4" s="12" customFormat="1" ht="13.5" x14ac:dyDescent="0.25">
      <c r="B20" s="11" t="s">
        <v>85</v>
      </c>
      <c r="C20" s="18" t="str">
        <f t="shared" si="0"/>
        <v>22410</v>
      </c>
      <c r="D20" s="11" t="s">
        <v>86</v>
      </c>
    </row>
    <row r="21" spans="2:4" s="12" customFormat="1" ht="13.5" x14ac:dyDescent="0.25">
      <c r="B21" s="11" t="s">
        <v>87</v>
      </c>
      <c r="C21" s="18" t="str">
        <f t="shared" si="0"/>
        <v>22510</v>
      </c>
      <c r="D21" s="11" t="s">
        <v>88</v>
      </c>
    </row>
    <row r="22" spans="2:4" s="12" customFormat="1" ht="13.5" x14ac:dyDescent="0.25">
      <c r="B22" s="11" t="s">
        <v>89</v>
      </c>
      <c r="C22" s="18" t="str">
        <f t="shared" si="0"/>
        <v>22670</v>
      </c>
      <c r="D22" s="11" t="s">
        <v>90</v>
      </c>
    </row>
    <row r="23" spans="2:4" s="12" customFormat="1" ht="13.5" x14ac:dyDescent="0.25">
      <c r="B23" s="11" t="s">
        <v>91</v>
      </c>
      <c r="C23" s="18" t="str">
        <f t="shared" si="0"/>
        <v>22750</v>
      </c>
      <c r="D23" s="11" t="s">
        <v>92</v>
      </c>
    </row>
    <row r="24" spans="2:4" s="12" customFormat="1" ht="13.5" x14ac:dyDescent="0.25">
      <c r="B24" s="11" t="s">
        <v>93</v>
      </c>
      <c r="C24" s="18" t="str">
        <f t="shared" si="0"/>
        <v>22830</v>
      </c>
      <c r="D24" s="11" t="s">
        <v>94</v>
      </c>
    </row>
    <row r="25" spans="2:4" s="12" customFormat="1" ht="13.5" x14ac:dyDescent="0.25">
      <c r="B25" s="11" t="s">
        <v>95</v>
      </c>
      <c r="C25" s="18" t="str">
        <f t="shared" si="0"/>
        <v>22980</v>
      </c>
      <c r="D25" s="11" t="s">
        <v>96</v>
      </c>
    </row>
    <row r="26" spans="2:4" s="12" customFormat="1" ht="13.5" x14ac:dyDescent="0.25">
      <c r="B26" s="11" t="s">
        <v>97</v>
      </c>
      <c r="C26" s="18" t="str">
        <f t="shared" si="0"/>
        <v>23090</v>
      </c>
      <c r="D26" s="11" t="s">
        <v>98</v>
      </c>
    </row>
    <row r="27" spans="2:4" s="12" customFormat="1" ht="13.5" x14ac:dyDescent="0.25">
      <c r="B27" s="11" t="s">
        <v>99</v>
      </c>
      <c r="C27" s="18" t="str">
        <f t="shared" si="0"/>
        <v>23170</v>
      </c>
      <c r="D27" s="11" t="s">
        <v>100</v>
      </c>
    </row>
    <row r="28" spans="2:4" s="12" customFormat="1" ht="13.5" x14ac:dyDescent="0.25">
      <c r="B28" s="11" t="s">
        <v>101</v>
      </c>
      <c r="C28" s="18" t="str">
        <f t="shared" si="0"/>
        <v>23270</v>
      </c>
      <c r="D28" s="11" t="s">
        <v>102</v>
      </c>
    </row>
    <row r="29" spans="2:4" s="12" customFormat="1" ht="13.5" x14ac:dyDescent="0.25">
      <c r="B29" s="11" t="s">
        <v>103</v>
      </c>
      <c r="C29" s="18" t="str">
        <f t="shared" si="0"/>
        <v>23350</v>
      </c>
      <c r="D29" s="11" t="s">
        <v>104</v>
      </c>
    </row>
    <row r="30" spans="2:4" s="12" customFormat="1" ht="13.5" x14ac:dyDescent="0.25">
      <c r="B30" s="11" t="s">
        <v>105</v>
      </c>
      <c r="C30" s="18" t="str">
        <f t="shared" si="0"/>
        <v>23430</v>
      </c>
      <c r="D30" s="11" t="s">
        <v>106</v>
      </c>
    </row>
    <row r="31" spans="2:4" s="12" customFormat="1" ht="13.5" x14ac:dyDescent="0.25">
      <c r="B31" s="11" t="s">
        <v>107</v>
      </c>
      <c r="C31" s="18" t="str">
        <f t="shared" si="0"/>
        <v>23570</v>
      </c>
      <c r="D31" s="11" t="s">
        <v>108</v>
      </c>
    </row>
    <row r="32" spans="2:4" s="12" customFormat="1" ht="13.5" x14ac:dyDescent="0.25">
      <c r="B32" s="11" t="s">
        <v>109</v>
      </c>
      <c r="C32" s="18" t="str">
        <f t="shared" si="0"/>
        <v>23670</v>
      </c>
      <c r="D32" s="11" t="s">
        <v>110</v>
      </c>
    </row>
    <row r="33" spans="2:4" s="12" customFormat="1" ht="13.5" x14ac:dyDescent="0.25">
      <c r="B33" s="11" t="s">
        <v>111</v>
      </c>
      <c r="C33" s="18" t="str">
        <f t="shared" si="0"/>
        <v>23810</v>
      </c>
      <c r="D33" s="11" t="s">
        <v>112</v>
      </c>
    </row>
    <row r="34" spans="2:4" s="12" customFormat="1" ht="13.5" x14ac:dyDescent="0.25">
      <c r="B34" s="11" t="s">
        <v>113</v>
      </c>
      <c r="C34" s="18" t="str">
        <f t="shared" si="0"/>
        <v>23940</v>
      </c>
      <c r="D34" s="11" t="s">
        <v>114</v>
      </c>
    </row>
    <row r="35" spans="2:4" s="12" customFormat="1" ht="13.5" x14ac:dyDescent="0.25">
      <c r="B35" s="11" t="s">
        <v>115</v>
      </c>
      <c r="C35" s="18" t="str">
        <f t="shared" si="0"/>
        <v>24010</v>
      </c>
      <c r="D35" s="11" t="s">
        <v>116</v>
      </c>
    </row>
    <row r="36" spans="2:4" s="12" customFormat="1" ht="13.5" x14ac:dyDescent="0.25">
      <c r="B36" s="11" t="s">
        <v>117</v>
      </c>
      <c r="C36" s="18" t="str">
        <f t="shared" si="0"/>
        <v>24210</v>
      </c>
      <c r="D36" s="11" t="s">
        <v>118</v>
      </c>
    </row>
    <row r="37" spans="2:4" s="12" customFormat="1" ht="13.5" x14ac:dyDescent="0.25">
      <c r="B37" s="11" t="s">
        <v>119</v>
      </c>
      <c r="C37" s="18" t="str">
        <f t="shared" si="0"/>
        <v>24330</v>
      </c>
      <c r="D37" s="11" t="s">
        <v>120</v>
      </c>
    </row>
    <row r="38" spans="2:4" s="12" customFormat="1" ht="13.5" x14ac:dyDescent="0.25">
      <c r="B38" s="11" t="s">
        <v>121</v>
      </c>
      <c r="C38" s="18" t="str">
        <f t="shared" si="0"/>
        <v>24410</v>
      </c>
      <c r="D38" s="11" t="s">
        <v>122</v>
      </c>
    </row>
    <row r="39" spans="2:4" s="12" customFormat="1" ht="13.5" x14ac:dyDescent="0.25">
      <c r="B39" s="11" t="s">
        <v>123</v>
      </c>
      <c r="C39" s="18" t="str">
        <f t="shared" si="0"/>
        <v>24510</v>
      </c>
      <c r="D39" s="11" t="s">
        <v>124</v>
      </c>
    </row>
    <row r="40" spans="2:4" s="12" customFormat="1" ht="13.5" x14ac:dyDescent="0.25">
      <c r="B40" s="11" t="s">
        <v>125</v>
      </c>
      <c r="C40" s="18" t="str">
        <f t="shared" si="0"/>
        <v>24600</v>
      </c>
      <c r="D40" s="11" t="s">
        <v>126</v>
      </c>
    </row>
    <row r="41" spans="2:4" s="12" customFormat="1" ht="13.5" x14ac:dyDescent="0.25">
      <c r="B41" s="11" t="s">
        <v>127</v>
      </c>
      <c r="C41" s="18" t="str">
        <f t="shared" si="0"/>
        <v>24650</v>
      </c>
      <c r="D41" s="11" t="s">
        <v>128</v>
      </c>
    </row>
    <row r="42" spans="2:4" s="12" customFormat="1" ht="13.5" x14ac:dyDescent="0.25">
      <c r="B42" s="11" t="s">
        <v>129</v>
      </c>
      <c r="C42" s="18" t="str">
        <f t="shared" si="0"/>
        <v>24750</v>
      </c>
      <c r="D42" s="11" t="s">
        <v>130</v>
      </c>
    </row>
    <row r="43" spans="2:4" s="12" customFormat="1" ht="13.5" x14ac:dyDescent="0.25">
      <c r="B43" s="11" t="s">
        <v>131</v>
      </c>
      <c r="C43" s="18" t="str">
        <f t="shared" si="0"/>
        <v>24850</v>
      </c>
      <c r="D43" s="11" t="s">
        <v>132</v>
      </c>
    </row>
    <row r="44" spans="2:4" s="12" customFormat="1" ht="13.5" x14ac:dyDescent="0.25">
      <c r="B44" s="11" t="s">
        <v>133</v>
      </c>
      <c r="C44" s="18" t="str">
        <f t="shared" si="0"/>
        <v>24900</v>
      </c>
      <c r="D44" s="11" t="s">
        <v>134</v>
      </c>
    </row>
    <row r="45" spans="2:4" s="12" customFormat="1" ht="13.5" x14ac:dyDescent="0.25">
      <c r="B45" s="11" t="s">
        <v>135</v>
      </c>
      <c r="C45" s="18" t="str">
        <f t="shared" si="0"/>
        <v>25060</v>
      </c>
      <c r="D45" s="11" t="s">
        <v>136</v>
      </c>
    </row>
    <row r="46" spans="2:4" s="12" customFormat="1" ht="13.5" x14ac:dyDescent="0.25">
      <c r="B46" s="11" t="s">
        <v>137</v>
      </c>
      <c r="C46" s="18" t="str">
        <f t="shared" si="0"/>
        <v>25150</v>
      </c>
      <c r="D46" s="11" t="s">
        <v>138</v>
      </c>
    </row>
    <row r="47" spans="2:4" s="12" customFormat="1" ht="13.5" x14ac:dyDescent="0.25">
      <c r="B47" s="11" t="s">
        <v>139</v>
      </c>
      <c r="C47" s="18" t="str">
        <f t="shared" si="0"/>
        <v>25250</v>
      </c>
      <c r="D47" s="11" t="s">
        <v>140</v>
      </c>
    </row>
    <row r="48" spans="2:4" s="12" customFormat="1" ht="13.5" x14ac:dyDescent="0.25">
      <c r="B48" s="11" t="s">
        <v>141</v>
      </c>
      <c r="C48" s="18" t="str">
        <f t="shared" si="0"/>
        <v>25340</v>
      </c>
      <c r="D48" s="11" t="s">
        <v>142</v>
      </c>
    </row>
    <row r="49" spans="2:4" s="12" customFormat="1" ht="13.5" x14ac:dyDescent="0.25">
      <c r="B49" s="11" t="s">
        <v>143</v>
      </c>
      <c r="C49" s="18" t="str">
        <f t="shared" si="0"/>
        <v>25420</v>
      </c>
      <c r="D49" s="11" t="s">
        <v>144</v>
      </c>
    </row>
    <row r="50" spans="2:4" s="12" customFormat="1" ht="13.5" x14ac:dyDescent="0.25">
      <c r="B50" s="11" t="s">
        <v>145</v>
      </c>
      <c r="C50" s="18" t="str">
        <f t="shared" si="0"/>
        <v>25490</v>
      </c>
      <c r="D50" s="11" t="s">
        <v>146</v>
      </c>
    </row>
    <row r="51" spans="2:4" s="12" customFormat="1" ht="13.5" x14ac:dyDescent="0.25">
      <c r="B51" s="11" t="s">
        <v>147</v>
      </c>
      <c r="C51" s="18" t="str">
        <f t="shared" si="0"/>
        <v>25620</v>
      </c>
      <c r="D51" s="11" t="s">
        <v>148</v>
      </c>
    </row>
    <row r="52" spans="2:4" s="12" customFormat="1" ht="13.5" x14ac:dyDescent="0.25">
      <c r="B52" s="11" t="s">
        <v>149</v>
      </c>
      <c r="C52" s="18" t="str">
        <f t="shared" si="0"/>
        <v>25710</v>
      </c>
      <c r="D52" s="11" t="s">
        <v>150</v>
      </c>
    </row>
    <row r="53" spans="2:4" s="12" customFormat="1" ht="13.5" x14ac:dyDescent="0.25">
      <c r="B53" s="11" t="s">
        <v>151</v>
      </c>
      <c r="C53" s="18" t="str">
        <f t="shared" si="0"/>
        <v>25810</v>
      </c>
      <c r="D53" s="11" t="s">
        <v>152</v>
      </c>
    </row>
    <row r="54" spans="2:4" s="12" customFormat="1" ht="13.5" x14ac:dyDescent="0.25">
      <c r="B54" s="11" t="s">
        <v>153</v>
      </c>
      <c r="C54" s="18" t="str">
        <f t="shared" si="0"/>
        <v>25900</v>
      </c>
      <c r="D54" s="11" t="s">
        <v>154</v>
      </c>
    </row>
    <row r="55" spans="2:4" s="12" customFormat="1" ht="13.5" x14ac:dyDescent="0.25">
      <c r="B55" s="11" t="s">
        <v>155</v>
      </c>
      <c r="C55" s="18" t="str">
        <f t="shared" si="0"/>
        <v>25990</v>
      </c>
      <c r="D55" s="11" t="s">
        <v>156</v>
      </c>
    </row>
    <row r="56" spans="2:4" s="12" customFormat="1" ht="13.5" x14ac:dyDescent="0.25">
      <c r="B56" s="11" t="s">
        <v>157</v>
      </c>
      <c r="C56" s="18" t="str">
        <f t="shared" si="0"/>
        <v>26080</v>
      </c>
      <c r="D56" s="11" t="s">
        <v>158</v>
      </c>
    </row>
    <row r="57" spans="2:4" s="12" customFormat="1" ht="13.5" x14ac:dyDescent="0.25">
      <c r="B57" s="11" t="s">
        <v>159</v>
      </c>
      <c r="C57" s="18" t="str">
        <f t="shared" si="0"/>
        <v>26170</v>
      </c>
      <c r="D57" s="11" t="s">
        <v>160</v>
      </c>
    </row>
    <row r="58" spans="2:4" s="12" customFormat="1" ht="13.5" x14ac:dyDescent="0.25">
      <c r="B58" s="11" t="s">
        <v>161</v>
      </c>
      <c r="C58" s="18" t="str">
        <f t="shared" si="0"/>
        <v>26260</v>
      </c>
      <c r="D58" s="11" t="s">
        <v>162</v>
      </c>
    </row>
    <row r="59" spans="2:4" s="12" customFormat="1" ht="13.5" x14ac:dyDescent="0.25">
      <c r="B59" s="11" t="s">
        <v>163</v>
      </c>
      <c r="C59" s="18" t="str">
        <f t="shared" si="0"/>
        <v>26350</v>
      </c>
      <c r="D59" s="11" t="s">
        <v>164</v>
      </c>
    </row>
    <row r="60" spans="2:4" s="12" customFormat="1" ht="13.5" x14ac:dyDescent="0.25">
      <c r="B60" s="11" t="s">
        <v>165</v>
      </c>
      <c r="C60" s="18" t="str">
        <f t="shared" si="0"/>
        <v>26430</v>
      </c>
      <c r="D60" s="11" t="s">
        <v>166</v>
      </c>
    </row>
    <row r="61" spans="2:4" s="12" customFormat="1" ht="13.5" x14ac:dyDescent="0.25">
      <c r="B61" s="11" t="s">
        <v>167</v>
      </c>
      <c r="C61" s="18" t="str">
        <f t="shared" si="0"/>
        <v>26520</v>
      </c>
      <c r="D61" s="11" t="s">
        <v>168</v>
      </c>
    </row>
    <row r="62" spans="2:4" s="12" customFormat="1" ht="13.5" x14ac:dyDescent="0.25">
      <c r="B62" s="11" t="s">
        <v>169</v>
      </c>
      <c r="C62" s="18" t="str">
        <f t="shared" si="0"/>
        <v>26610</v>
      </c>
      <c r="D62" s="11" t="s">
        <v>170</v>
      </c>
    </row>
    <row r="63" spans="2:4" s="12" customFormat="1" ht="13.5" x14ac:dyDescent="0.25">
      <c r="B63" s="11" t="s">
        <v>171</v>
      </c>
      <c r="C63" s="18" t="str">
        <f t="shared" si="0"/>
        <v>26700</v>
      </c>
      <c r="D63" s="11" t="s">
        <v>172</v>
      </c>
    </row>
    <row r="64" spans="2:4" s="12" customFormat="1" ht="13.5" x14ac:dyDescent="0.25">
      <c r="B64" s="11" t="s">
        <v>173</v>
      </c>
      <c r="C64" s="18" t="str">
        <f t="shared" si="0"/>
        <v>26780</v>
      </c>
      <c r="D64" s="11" t="s">
        <v>174</v>
      </c>
    </row>
    <row r="65" spans="2:4" s="12" customFormat="1" ht="13.5" x14ac:dyDescent="0.25">
      <c r="B65" s="11" t="s">
        <v>175</v>
      </c>
      <c r="C65" s="18" t="str">
        <f t="shared" si="0"/>
        <v>26810</v>
      </c>
      <c r="D65" s="11" t="s">
        <v>176</v>
      </c>
    </row>
    <row r="66" spans="2:4" s="12" customFormat="1" ht="13.5" x14ac:dyDescent="0.25">
      <c r="B66" s="11" t="s">
        <v>177</v>
      </c>
      <c r="C66" s="18" t="str">
        <f t="shared" si="0"/>
        <v>26890</v>
      </c>
      <c r="D66" s="11" t="s">
        <v>178</v>
      </c>
    </row>
    <row r="67" spans="2:4" s="12" customFormat="1" ht="13.5" x14ac:dyDescent="0.25">
      <c r="B67" s="11" t="s">
        <v>179</v>
      </c>
      <c r="C67" s="18" t="str">
        <f t="shared" ref="C67:C80" si="1">RIGHT(B67,5)</f>
        <v>26980</v>
      </c>
      <c r="D67" s="11" t="s">
        <v>180</v>
      </c>
    </row>
    <row r="68" spans="2:4" s="12" customFormat="1" ht="13.5" x14ac:dyDescent="0.25">
      <c r="B68" s="11" t="s">
        <v>181</v>
      </c>
      <c r="C68" s="18" t="str">
        <f t="shared" si="1"/>
        <v>27070</v>
      </c>
      <c r="D68" s="11" t="s">
        <v>182</v>
      </c>
    </row>
    <row r="69" spans="2:4" s="12" customFormat="1" ht="13.5" x14ac:dyDescent="0.25">
      <c r="B69" s="11" t="s">
        <v>183</v>
      </c>
      <c r="C69" s="18" t="str">
        <f t="shared" si="1"/>
        <v>27170</v>
      </c>
      <c r="D69" s="11" t="s">
        <v>184</v>
      </c>
    </row>
    <row r="70" spans="2:4" s="12" customFormat="1" ht="13.5" x14ac:dyDescent="0.25">
      <c r="B70" s="11" t="s">
        <v>185</v>
      </c>
      <c r="C70" s="18" t="str">
        <f t="shared" si="1"/>
        <v>27260</v>
      </c>
      <c r="D70" s="11" t="s">
        <v>186</v>
      </c>
    </row>
    <row r="71" spans="2:4" s="12" customFormat="1" ht="13.5" x14ac:dyDescent="0.25">
      <c r="B71" s="11" t="s">
        <v>187</v>
      </c>
      <c r="C71" s="18" t="str">
        <f t="shared" si="1"/>
        <v>27350</v>
      </c>
      <c r="D71" s="11" t="s">
        <v>188</v>
      </c>
    </row>
    <row r="72" spans="2:4" s="12" customFormat="1" ht="13.5" x14ac:dyDescent="0.25">
      <c r="B72" s="11" t="s">
        <v>189</v>
      </c>
      <c r="C72" s="18" t="str">
        <f t="shared" si="1"/>
        <v>27450</v>
      </c>
      <c r="D72" s="11" t="s">
        <v>190</v>
      </c>
    </row>
    <row r="73" spans="2:4" s="12" customFormat="1" ht="13.5" x14ac:dyDescent="0.25">
      <c r="B73" s="11" t="s">
        <v>191</v>
      </c>
      <c r="C73" s="18" t="str">
        <f t="shared" si="1"/>
        <v>27540</v>
      </c>
      <c r="D73" s="11" t="s">
        <v>192</v>
      </c>
    </row>
    <row r="74" spans="2:4" s="12" customFormat="1" ht="13.5" x14ac:dyDescent="0.25">
      <c r="B74" s="11" t="s">
        <v>193</v>
      </c>
      <c r="C74" s="18" t="str">
        <f t="shared" si="1"/>
        <v>27630</v>
      </c>
      <c r="D74" s="11" t="s">
        <v>194</v>
      </c>
    </row>
    <row r="75" spans="2:4" s="12" customFormat="1" ht="13.5" x14ac:dyDescent="0.25">
      <c r="B75" s="11" t="s">
        <v>195</v>
      </c>
      <c r="C75" s="18" t="str">
        <f t="shared" si="1"/>
        <v>27700</v>
      </c>
      <c r="D75" s="11" t="s">
        <v>196</v>
      </c>
    </row>
    <row r="76" spans="2:4" s="12" customFormat="1" ht="13.5" x14ac:dyDescent="0.25">
      <c r="B76" s="11" t="s">
        <v>197</v>
      </c>
      <c r="C76" s="18" t="str">
        <f t="shared" si="1"/>
        <v>27850</v>
      </c>
      <c r="D76" s="11" t="s">
        <v>198</v>
      </c>
    </row>
    <row r="77" spans="2:4" s="12" customFormat="1" ht="13.5" x14ac:dyDescent="0.25">
      <c r="B77" s="11" t="s">
        <v>199</v>
      </c>
      <c r="C77" s="18" t="str">
        <f t="shared" si="1"/>
        <v>27910</v>
      </c>
      <c r="D77" s="11" t="s">
        <v>200</v>
      </c>
    </row>
    <row r="78" spans="2:4" s="12" customFormat="1" ht="13.5" x14ac:dyDescent="0.25">
      <c r="B78" s="11" t="s">
        <v>201</v>
      </c>
      <c r="C78" s="18" t="str">
        <f t="shared" si="1"/>
        <v>28040</v>
      </c>
      <c r="D78" s="11" t="s">
        <v>202</v>
      </c>
    </row>
    <row r="79" spans="2:4" s="12" customFormat="1" ht="13.5" x14ac:dyDescent="0.25">
      <c r="B79" s="11" t="s">
        <v>203</v>
      </c>
      <c r="C79" s="18" t="str">
        <f t="shared" si="1"/>
        <v>28110</v>
      </c>
      <c r="D79" s="11" t="s">
        <v>204</v>
      </c>
    </row>
    <row r="80" spans="2:4" s="12" customFormat="1" ht="13.5" x14ac:dyDescent="0.25">
      <c r="B80" s="11" t="s">
        <v>205</v>
      </c>
      <c r="C80" s="18" t="str">
        <f t="shared" si="1"/>
        <v>28200</v>
      </c>
      <c r="D80" s="11" t="s">
        <v>206</v>
      </c>
    </row>
    <row r="81" spans="2:4" ht="13.5" x14ac:dyDescent="0.25">
      <c r="B81" s="11" t="s">
        <v>256</v>
      </c>
      <c r="C81" s="18" t="s">
        <v>210</v>
      </c>
      <c r="D81" s="11" t="s">
        <v>211</v>
      </c>
    </row>
  </sheetData>
  <pageMargins left="0.7" right="0.7" top="0.75" bottom="0.75" header="0.3" footer="0.3"/>
  <pageSetup paperSize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359F-6E5A-4AB8-AA17-0779E9CAF373}">
  <sheetPr>
    <tabColor theme="0"/>
  </sheetPr>
  <dimension ref="B3:E9"/>
  <sheetViews>
    <sheetView workbookViewId="0">
      <selection activeCell="C17" sqref="C17"/>
    </sheetView>
  </sheetViews>
  <sheetFormatPr defaultColWidth="28.7109375" defaultRowHeight="13.5" x14ac:dyDescent="0.25"/>
  <cols>
    <col min="1" max="1" width="5.5703125" style="11" customWidth="1"/>
    <col min="2" max="4" width="28.7109375" style="11"/>
    <col min="5" max="5" width="73.28515625" style="11" customWidth="1"/>
    <col min="6" max="16384" width="28.7109375" style="11"/>
  </cols>
  <sheetData>
    <row r="3" spans="2:5" x14ac:dyDescent="0.25">
      <c r="B3" s="13" t="s">
        <v>43</v>
      </c>
      <c r="C3" s="13" t="s">
        <v>36</v>
      </c>
      <c r="D3" s="13" t="s">
        <v>37</v>
      </c>
      <c r="E3" s="13" t="s">
        <v>38</v>
      </c>
    </row>
    <row r="4" spans="2:5" ht="30.6" customHeight="1" x14ac:dyDescent="0.25">
      <c r="B4" s="14" t="str">
        <f t="shared" ref="B4:B8" si="0">"Level "&amp;C4&amp;" - "&amp;D4</f>
        <v>Level 0 - Unable to Report</v>
      </c>
      <c r="C4" s="13">
        <v>0</v>
      </c>
      <c r="D4" s="15" t="s">
        <v>42</v>
      </c>
      <c r="E4" s="15" t="s">
        <v>213</v>
      </c>
    </row>
    <row r="5" spans="2:5" ht="30.6" customHeight="1" x14ac:dyDescent="0.25">
      <c r="B5" s="14" t="str">
        <f t="shared" si="0"/>
        <v>Level 1 - Ad Hoc</v>
      </c>
      <c r="C5" s="13">
        <v>1</v>
      </c>
      <c r="D5" s="15" t="s">
        <v>44</v>
      </c>
      <c r="E5" s="15" t="s">
        <v>214</v>
      </c>
    </row>
    <row r="6" spans="2:5" ht="30.6" customHeight="1" x14ac:dyDescent="0.25">
      <c r="B6" s="14" t="str">
        <f t="shared" si="0"/>
        <v>Level 2 - Basic</v>
      </c>
      <c r="C6" s="13">
        <v>2</v>
      </c>
      <c r="D6" s="15" t="s">
        <v>39</v>
      </c>
      <c r="E6" s="15" t="s">
        <v>217</v>
      </c>
    </row>
    <row r="7" spans="2:5" ht="30.6" customHeight="1" x14ac:dyDescent="0.25">
      <c r="B7" s="14" t="str">
        <f t="shared" si="0"/>
        <v>Level 3 - Established</v>
      </c>
      <c r="C7" s="13">
        <v>3</v>
      </c>
      <c r="D7" s="15" t="s">
        <v>40</v>
      </c>
      <c r="E7" s="15" t="s">
        <v>218</v>
      </c>
    </row>
    <row r="8" spans="2:5" ht="30.6" customHeight="1" x14ac:dyDescent="0.25">
      <c r="B8" s="14" t="str">
        <f t="shared" si="0"/>
        <v>Level 4 - Mature</v>
      </c>
      <c r="C8" s="13">
        <v>4</v>
      </c>
      <c r="D8" s="15" t="s">
        <v>216</v>
      </c>
      <c r="E8" s="15" t="s">
        <v>215</v>
      </c>
    </row>
    <row r="9" spans="2:5" x14ac:dyDescent="0.25">
      <c r="B9" s="14" t="s">
        <v>301</v>
      </c>
      <c r="C9" s="13"/>
      <c r="D9" s="15"/>
      <c r="E9" s="15"/>
    </row>
  </sheetData>
  <pageMargins left="0.7" right="0.7" top="0.75" bottom="0.75" header="0.3" footer="0.3"/>
  <pageSetup paperSize="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4F49-F766-4B2B-AA51-D957EB263AA0}">
  <sheetPr>
    <tabColor theme="0"/>
  </sheetPr>
  <dimension ref="A1:B16"/>
  <sheetViews>
    <sheetView workbookViewId="0">
      <selection activeCell="B2" sqref="B2"/>
    </sheetView>
  </sheetViews>
  <sheetFormatPr defaultRowHeight="12.75" x14ac:dyDescent="0.2"/>
  <cols>
    <col min="2" max="2" width="27.85546875" bestFit="1" customWidth="1"/>
  </cols>
  <sheetData>
    <row r="1" spans="1:2" x14ac:dyDescent="0.2">
      <c r="A1" t="s">
        <v>0</v>
      </c>
      <c r="B1" s="4" t="s">
        <v>207</v>
      </c>
    </row>
    <row r="2" spans="1:2" x14ac:dyDescent="0.2">
      <c r="B2" s="17">
        <v>46112</v>
      </c>
    </row>
    <row r="3" spans="1:2" x14ac:dyDescent="0.2">
      <c r="B3" s="17">
        <v>46142</v>
      </c>
    </row>
    <row r="4" spans="1:2" x14ac:dyDescent="0.2">
      <c r="B4" s="17">
        <v>46173</v>
      </c>
    </row>
    <row r="5" spans="1:2" x14ac:dyDescent="0.2">
      <c r="B5" s="17">
        <v>46203</v>
      </c>
    </row>
    <row r="6" spans="1:2" x14ac:dyDescent="0.2">
      <c r="B6" s="17">
        <v>46234</v>
      </c>
    </row>
    <row r="7" spans="1:2" x14ac:dyDescent="0.2">
      <c r="B7" s="17">
        <v>46265</v>
      </c>
    </row>
    <row r="8" spans="1:2" x14ac:dyDescent="0.2">
      <c r="B8" s="17">
        <v>46295</v>
      </c>
    </row>
    <row r="9" spans="1:2" x14ac:dyDescent="0.2">
      <c r="B9" s="17">
        <v>46326</v>
      </c>
    </row>
    <row r="10" spans="1:2" x14ac:dyDescent="0.2">
      <c r="B10" s="17">
        <v>46356</v>
      </c>
    </row>
    <row r="11" spans="1:2" x14ac:dyDescent="0.2">
      <c r="B11" s="17">
        <v>46387</v>
      </c>
    </row>
    <row r="12" spans="1:2" x14ac:dyDescent="0.2">
      <c r="B12" s="17" t="s">
        <v>212</v>
      </c>
    </row>
    <row r="13" spans="1:2" x14ac:dyDescent="0.2">
      <c r="B13" s="16"/>
    </row>
    <row r="14" spans="1:2" x14ac:dyDescent="0.2">
      <c r="B14" s="16"/>
    </row>
    <row r="15" spans="1:2" x14ac:dyDescent="0.2">
      <c r="B15" s="16"/>
    </row>
    <row r="16" spans="1:2" x14ac:dyDescent="0.2">
      <c r="B16" s="16"/>
    </row>
  </sheetData>
  <pageMargins left="0.7" right="0.7" top="0.75" bottom="0.75" header="0.3" footer="0.3"/>
  <pageSetup paperSize="0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444C-D80B-4F77-B42C-4E5C867D928A}">
  <sheetPr>
    <tabColor theme="0"/>
  </sheetPr>
  <dimension ref="B2:N29"/>
  <sheetViews>
    <sheetView workbookViewId="0">
      <selection activeCell="F28" sqref="F28"/>
    </sheetView>
  </sheetViews>
  <sheetFormatPr defaultColWidth="8.7109375" defaultRowHeight="13.5" x14ac:dyDescent="0.25"/>
  <cols>
    <col min="1" max="1" width="8.7109375" style="11"/>
    <col min="2" max="2" width="19.42578125" style="11" bestFit="1" customWidth="1"/>
    <col min="3" max="3" width="8.7109375" style="11"/>
    <col min="4" max="4" width="22.5703125" style="11" customWidth="1"/>
    <col min="5" max="5" width="9.85546875" style="11" bestFit="1" customWidth="1"/>
    <col min="6" max="6" width="69" style="11" customWidth="1"/>
    <col min="7" max="7" width="15" style="11" customWidth="1"/>
    <col min="8" max="12" width="11.5703125" style="11" customWidth="1"/>
    <col min="13" max="13" width="24" style="11" customWidth="1"/>
    <col min="14" max="14" width="56.42578125" style="11" customWidth="1"/>
    <col min="15" max="36" width="11.5703125" style="11" customWidth="1"/>
    <col min="37" max="16384" width="8.7109375" style="11"/>
  </cols>
  <sheetData>
    <row r="2" spans="2:14" ht="41.45" customHeight="1" x14ac:dyDescent="0.25">
      <c r="B2" s="19" t="s">
        <v>219</v>
      </c>
      <c r="C2" s="19" t="s">
        <v>220</v>
      </c>
      <c r="D2" s="19" t="s">
        <v>207</v>
      </c>
      <c r="E2" s="19" t="s">
        <v>221</v>
      </c>
      <c r="F2" s="78" t="s">
        <v>34</v>
      </c>
      <c r="G2" s="79" t="s">
        <v>28</v>
      </c>
      <c r="H2" s="79" t="s">
        <v>29</v>
      </c>
      <c r="I2" s="79" t="s">
        <v>30</v>
      </c>
      <c r="J2" s="79" t="s">
        <v>31</v>
      </c>
      <c r="K2" s="79" t="s">
        <v>32</v>
      </c>
      <c r="L2" s="79" t="s">
        <v>33</v>
      </c>
      <c r="M2" s="80" t="s">
        <v>12</v>
      </c>
      <c r="N2" s="81" t="s">
        <v>35</v>
      </c>
    </row>
    <row r="3" spans="2:14" x14ac:dyDescent="0.25">
      <c r="B3" s="82" t="str">
        <f>TRIM(LEFT(Overview!$C$5, LEN(Overview!$C$5)-7))</f>
        <v>[SELECT YOUR COUNCIL]</v>
      </c>
      <c r="C3" s="82" t="str">
        <f>RIGHT(Overview!$C$5,5)</f>
        <v xml:space="preserve">     </v>
      </c>
      <c r="D3" s="83" t="str">
        <f>Overview!$C$6</f>
        <v>[SELECT REPORTING PERIOD]</v>
      </c>
      <c r="E3" s="82" t="s">
        <v>222</v>
      </c>
      <c r="F3" s="84" t="s">
        <v>20</v>
      </c>
      <c r="G3" s="85">
        <f>'1. Enforcement Activity'!E17</f>
        <v>0</v>
      </c>
      <c r="H3" s="85">
        <f>'1. Enforcement Activity'!F17</f>
        <v>0</v>
      </c>
      <c r="I3" s="85">
        <f>'1. Enforcement Activity'!G17</f>
        <v>0</v>
      </c>
      <c r="J3" s="85">
        <f>'1. Enforcement Activity'!H17</f>
        <v>0</v>
      </c>
      <c r="K3" s="85">
        <f>'1. Enforcement Activity'!I17</f>
        <v>0</v>
      </c>
      <c r="L3" s="85">
        <f>'1. Enforcement Activity'!J17</f>
        <v>0</v>
      </c>
      <c r="M3" s="85" t="str">
        <f>'1. Enforcement Activity'!K17</f>
        <v>[SELECT DATA MATURITY]</v>
      </c>
      <c r="N3" s="85">
        <f>'1. Enforcement Activity'!L17</f>
        <v>0</v>
      </c>
    </row>
    <row r="4" spans="2:14" x14ac:dyDescent="0.25">
      <c r="B4" s="82" t="str">
        <f>TRIM(LEFT(Overview!$C$5, LEN(Overview!$C$5)-7))</f>
        <v>[SELECT YOUR COUNCIL]</v>
      </c>
      <c r="C4" s="82" t="str">
        <f>RIGHT(Overview!$C$5,5)</f>
        <v xml:space="preserve">     </v>
      </c>
      <c r="D4" s="83" t="str">
        <f>Overview!$C$6</f>
        <v>[SELECT REPORTING PERIOD]</v>
      </c>
      <c r="E4" s="82" t="s">
        <v>223</v>
      </c>
      <c r="F4" s="84" t="s">
        <v>21</v>
      </c>
      <c r="G4" s="85">
        <f>'1. Enforcement Activity'!E18</f>
        <v>0</v>
      </c>
      <c r="H4" s="85">
        <f>'1. Enforcement Activity'!F18</f>
        <v>0</v>
      </c>
      <c r="I4" s="85">
        <f>'1. Enforcement Activity'!G18</f>
        <v>0</v>
      </c>
      <c r="J4" s="85">
        <f>'1. Enforcement Activity'!H18</f>
        <v>0</v>
      </c>
      <c r="K4" s="85">
        <f>'1. Enforcement Activity'!I18</f>
        <v>0</v>
      </c>
      <c r="L4" s="85">
        <f>'1. Enforcement Activity'!J18</f>
        <v>0</v>
      </c>
      <c r="M4" s="85" t="str">
        <f>'1. Enforcement Activity'!K18</f>
        <v>[SELECT DATA MATURITY]</v>
      </c>
      <c r="N4" s="85">
        <f>'1. Enforcement Activity'!L18</f>
        <v>0</v>
      </c>
    </row>
    <row r="5" spans="2:14" x14ac:dyDescent="0.25">
      <c r="B5" s="82" t="str">
        <f>TRIM(LEFT(Overview!$C$5, LEN(Overview!$C$5)-7))</f>
        <v>[SELECT YOUR COUNCIL]</v>
      </c>
      <c r="C5" s="82" t="str">
        <f>RIGHT(Overview!$C$5,5)</f>
        <v xml:space="preserve">     </v>
      </c>
      <c r="D5" s="83" t="str">
        <f>Overview!$C$6</f>
        <v>[SELECT REPORTING PERIOD]</v>
      </c>
      <c r="E5" s="82" t="s">
        <v>224</v>
      </c>
      <c r="F5" s="84" t="s">
        <v>271</v>
      </c>
      <c r="G5" s="85">
        <f>'1. Enforcement Activity'!E19</f>
        <v>0</v>
      </c>
      <c r="H5" s="85">
        <f>'1. Enforcement Activity'!F19</f>
        <v>0</v>
      </c>
      <c r="I5" s="85">
        <f>'1. Enforcement Activity'!G19</f>
        <v>0</v>
      </c>
      <c r="J5" s="85">
        <f>'1. Enforcement Activity'!H19</f>
        <v>0</v>
      </c>
      <c r="K5" s="85">
        <f>'1. Enforcement Activity'!I19</f>
        <v>0</v>
      </c>
      <c r="L5" s="85">
        <f>'1. Enforcement Activity'!J19</f>
        <v>0</v>
      </c>
      <c r="M5" s="85" t="str">
        <f>'1. Enforcement Activity'!K19</f>
        <v>[SELECT DATA MATURITY]</v>
      </c>
      <c r="N5" s="85">
        <f>'1. Enforcement Activity'!L19</f>
        <v>0</v>
      </c>
    </row>
    <row r="6" spans="2:14" x14ac:dyDescent="0.25">
      <c r="B6" s="82" t="str">
        <f>TRIM(LEFT(Overview!$C$5, LEN(Overview!$C$5)-7))</f>
        <v>[SELECT YOUR COUNCIL]</v>
      </c>
      <c r="C6" s="82" t="str">
        <f>RIGHT(Overview!$C$5,5)</f>
        <v xml:space="preserve">     </v>
      </c>
      <c r="D6" s="83" t="str">
        <f>Overview!$C$6</f>
        <v>[SELECT REPORTING PERIOD]</v>
      </c>
      <c r="E6" s="82" t="s">
        <v>225</v>
      </c>
      <c r="F6" s="86" t="s">
        <v>258</v>
      </c>
      <c r="G6" s="85">
        <f>'1. Enforcement Activity'!E20</f>
        <v>0</v>
      </c>
      <c r="H6" s="85">
        <f>'1. Enforcement Activity'!F20</f>
        <v>0</v>
      </c>
      <c r="I6" s="85">
        <f>'1. Enforcement Activity'!G20</f>
        <v>0</v>
      </c>
      <c r="J6" s="85">
        <f>'1. Enforcement Activity'!H20</f>
        <v>0</v>
      </c>
      <c r="K6" s="85">
        <f>'1. Enforcement Activity'!I20</f>
        <v>0</v>
      </c>
      <c r="L6" s="85">
        <f>'1. Enforcement Activity'!J20</f>
        <v>0</v>
      </c>
      <c r="M6" s="85" t="str">
        <f>'1. Enforcement Activity'!K20</f>
        <v>[SELECT DATA MATURITY]</v>
      </c>
      <c r="N6" s="85">
        <f>'1. Enforcement Activity'!L20</f>
        <v>0</v>
      </c>
    </row>
    <row r="7" spans="2:14" x14ac:dyDescent="0.25">
      <c r="B7" s="82" t="str">
        <f>TRIM(LEFT(Overview!$C$5, LEN(Overview!$C$5)-7))</f>
        <v>[SELECT YOUR COUNCIL]</v>
      </c>
      <c r="C7" s="82" t="str">
        <f>RIGHT(Overview!$C$5,5)</f>
        <v xml:space="preserve">     </v>
      </c>
      <c r="D7" s="83" t="str">
        <f>Overview!$C$6</f>
        <v>[SELECT REPORTING PERIOD]</v>
      </c>
      <c r="E7" s="82" t="s">
        <v>226</v>
      </c>
      <c r="F7" s="86" t="s">
        <v>248</v>
      </c>
      <c r="G7" s="85">
        <f>'1. Enforcement Activity'!E21</f>
        <v>0</v>
      </c>
      <c r="H7" s="85">
        <f>'1. Enforcement Activity'!F21</f>
        <v>0</v>
      </c>
      <c r="I7" s="85">
        <f>'1. Enforcement Activity'!G21</f>
        <v>0</v>
      </c>
      <c r="J7" s="85">
        <f>'1. Enforcement Activity'!H21</f>
        <v>0</v>
      </c>
      <c r="K7" s="85">
        <f>'1. Enforcement Activity'!I21</f>
        <v>0</v>
      </c>
      <c r="L7" s="85">
        <f>'1. Enforcement Activity'!J21</f>
        <v>0</v>
      </c>
      <c r="M7" s="85" t="str">
        <f>'1. Enforcement Activity'!K21</f>
        <v>[SELECT DATA MATURITY]</v>
      </c>
      <c r="N7" s="85">
        <f>'1. Enforcement Activity'!L21</f>
        <v>0</v>
      </c>
    </row>
    <row r="8" spans="2:14" x14ac:dyDescent="0.25">
      <c r="B8" s="82" t="str">
        <f>TRIM(LEFT(Overview!$C$5, LEN(Overview!$C$5)-7))</f>
        <v>[SELECT YOUR COUNCIL]</v>
      </c>
      <c r="C8" s="82" t="str">
        <f>RIGHT(Overview!$C$5,5)</f>
        <v xml:space="preserve">     </v>
      </c>
      <c r="D8" s="83" t="str">
        <f>Overview!$C$6</f>
        <v>[SELECT REPORTING PERIOD]</v>
      </c>
      <c r="E8" s="82" t="s">
        <v>227</v>
      </c>
      <c r="F8" s="86" t="s">
        <v>249</v>
      </c>
      <c r="G8" s="85">
        <f>'1. Enforcement Activity'!E22</f>
        <v>0</v>
      </c>
      <c r="H8" s="85">
        <f>'1. Enforcement Activity'!F22</f>
        <v>0</v>
      </c>
      <c r="I8" s="85">
        <f>'1. Enforcement Activity'!G22</f>
        <v>0</v>
      </c>
      <c r="J8" s="85">
        <f>'1. Enforcement Activity'!H22</f>
        <v>0</v>
      </c>
      <c r="K8" s="85">
        <f>'1. Enforcement Activity'!I22</f>
        <v>0</v>
      </c>
      <c r="L8" s="85">
        <f>'1. Enforcement Activity'!J22</f>
        <v>0</v>
      </c>
      <c r="M8" s="85" t="str">
        <f>'1. Enforcement Activity'!K22</f>
        <v>[SELECT DATA MATURITY]</v>
      </c>
      <c r="N8" s="85">
        <f>'1. Enforcement Activity'!L22</f>
        <v>0</v>
      </c>
    </row>
    <row r="9" spans="2:14" x14ac:dyDescent="0.25">
      <c r="B9" s="82" t="str">
        <f>TRIM(LEFT(Overview!$C$5, LEN(Overview!$C$5)-7))</f>
        <v>[SELECT YOUR COUNCIL]</v>
      </c>
      <c r="C9" s="82" t="str">
        <f>RIGHT(Overview!$C$5,5)</f>
        <v xml:space="preserve">     </v>
      </c>
      <c r="D9" s="83" t="str">
        <f>Overview!$C$6</f>
        <v>[SELECT REPORTING PERIOD]</v>
      </c>
      <c r="E9" s="82" t="s">
        <v>228</v>
      </c>
      <c r="F9" s="87" t="s">
        <v>250</v>
      </c>
      <c r="G9" s="85">
        <f>'1. Enforcement Activity'!E23</f>
        <v>0</v>
      </c>
      <c r="H9" s="85">
        <f>'1. Enforcement Activity'!F23</f>
        <v>0</v>
      </c>
      <c r="I9" s="85">
        <f>'1. Enforcement Activity'!G23</f>
        <v>0</v>
      </c>
      <c r="J9" s="85">
        <f>'1. Enforcement Activity'!H23</f>
        <v>0</v>
      </c>
      <c r="K9" s="85">
        <f>'1. Enforcement Activity'!I23</f>
        <v>0</v>
      </c>
      <c r="L9" s="85">
        <f>'1. Enforcement Activity'!J23</f>
        <v>0</v>
      </c>
      <c r="M9" s="85" t="str">
        <f>'1. Enforcement Activity'!K23</f>
        <v>[SELECT DATA MATURITY]</v>
      </c>
      <c r="N9" s="85">
        <f>'1. Enforcement Activity'!L23</f>
        <v>0</v>
      </c>
    </row>
    <row r="10" spans="2:14" x14ac:dyDescent="0.25">
      <c r="B10" s="82" t="str">
        <f>TRIM(LEFT(Overview!$C$5, LEN(Overview!$C$5)-7))</f>
        <v>[SELECT YOUR COUNCIL]</v>
      </c>
      <c r="C10" s="82" t="str">
        <f>RIGHT(Overview!$C$5,5)</f>
        <v xml:space="preserve">     </v>
      </c>
      <c r="D10" s="83" t="str">
        <f>Overview!$C$6</f>
        <v>[SELECT REPORTING PERIOD]</v>
      </c>
      <c r="E10" s="82" t="s">
        <v>229</v>
      </c>
      <c r="F10" s="87" t="s">
        <v>251</v>
      </c>
      <c r="G10" s="85">
        <f>'1. Enforcement Activity'!E24</f>
        <v>0</v>
      </c>
      <c r="H10" s="85">
        <f>'1. Enforcement Activity'!F24</f>
        <v>0</v>
      </c>
      <c r="I10" s="85">
        <f>'1. Enforcement Activity'!G24</f>
        <v>0</v>
      </c>
      <c r="J10" s="85">
        <f>'1. Enforcement Activity'!H24</f>
        <v>0</v>
      </c>
      <c r="K10" s="85">
        <f>'1. Enforcement Activity'!I24</f>
        <v>0</v>
      </c>
      <c r="L10" s="85">
        <f>'1. Enforcement Activity'!J24</f>
        <v>0</v>
      </c>
      <c r="M10" s="85" t="str">
        <f>'1. Enforcement Activity'!K24</f>
        <v>[SELECT DATA MATURITY]</v>
      </c>
      <c r="N10" s="85">
        <f>'1. Enforcement Activity'!L24</f>
        <v>0</v>
      </c>
    </row>
    <row r="11" spans="2:14" x14ac:dyDescent="0.25">
      <c r="B11" s="82" t="str">
        <f>TRIM(LEFT(Overview!$C$5, LEN(Overview!$C$5)-7))</f>
        <v>[SELECT YOUR COUNCIL]</v>
      </c>
      <c r="C11" s="82" t="str">
        <f>RIGHT(Overview!$C$5,5)</f>
        <v xml:space="preserve">     </v>
      </c>
      <c r="D11" s="83" t="str">
        <f>Overview!$C$6</f>
        <v>[SELECT REPORTING PERIOD]</v>
      </c>
      <c r="E11" s="82" t="s">
        <v>230</v>
      </c>
      <c r="F11" s="87" t="s">
        <v>252</v>
      </c>
      <c r="G11" s="85">
        <f>'1. Enforcement Activity'!E25</f>
        <v>0</v>
      </c>
      <c r="H11" s="85">
        <f>'1. Enforcement Activity'!F25</f>
        <v>0</v>
      </c>
      <c r="I11" s="85">
        <f>'1. Enforcement Activity'!G25</f>
        <v>0</v>
      </c>
      <c r="J11" s="85">
        <f>'1. Enforcement Activity'!H25</f>
        <v>0</v>
      </c>
      <c r="K11" s="85">
        <f>'1. Enforcement Activity'!I25</f>
        <v>0</v>
      </c>
      <c r="L11" s="85">
        <f>'1. Enforcement Activity'!J25</f>
        <v>0</v>
      </c>
      <c r="M11" s="85" t="str">
        <f>'1. Enforcement Activity'!K25</f>
        <v>[SELECT DATA MATURITY]</v>
      </c>
      <c r="N11" s="85">
        <f>'1. Enforcement Activity'!L25</f>
        <v>0</v>
      </c>
    </row>
    <row r="12" spans="2:14" x14ac:dyDescent="0.25">
      <c r="B12" s="82" t="str">
        <f>TRIM(LEFT(Overview!$C$5, LEN(Overview!$C$5)-7))</f>
        <v>[SELECT YOUR COUNCIL]</v>
      </c>
      <c r="C12" s="82" t="str">
        <f>RIGHT(Overview!$C$5,5)</f>
        <v xml:space="preserve">     </v>
      </c>
      <c r="D12" s="83" t="str">
        <f>Overview!$C$6</f>
        <v>[SELECT REPORTING PERIOD]</v>
      </c>
      <c r="E12" s="82" t="s">
        <v>231</v>
      </c>
      <c r="F12" s="87" t="s">
        <v>253</v>
      </c>
      <c r="G12" s="85">
        <f>'1. Enforcement Activity'!E26</f>
        <v>0</v>
      </c>
      <c r="H12" s="85">
        <f>'1. Enforcement Activity'!F26</f>
        <v>0</v>
      </c>
      <c r="I12" s="85">
        <f>'1. Enforcement Activity'!G26</f>
        <v>0</v>
      </c>
      <c r="J12" s="85">
        <f>'1. Enforcement Activity'!H26</f>
        <v>0</v>
      </c>
      <c r="K12" s="85">
        <f>'1. Enforcement Activity'!I26</f>
        <v>0</v>
      </c>
      <c r="L12" s="85">
        <f>'1. Enforcement Activity'!J26</f>
        <v>0</v>
      </c>
      <c r="M12" s="85" t="str">
        <f>'1. Enforcement Activity'!K26</f>
        <v>[SELECT DATA MATURITY]</v>
      </c>
      <c r="N12" s="85">
        <f>'1. Enforcement Activity'!L26</f>
        <v>0</v>
      </c>
    </row>
    <row r="13" spans="2:14" x14ac:dyDescent="0.25">
      <c r="B13" s="82" t="str">
        <f>TRIM(LEFT(Overview!$C$5, LEN(Overview!$C$5)-7))</f>
        <v>[SELECT YOUR COUNCIL]</v>
      </c>
      <c r="C13" s="82" t="str">
        <f>RIGHT(Overview!$C$5,5)</f>
        <v xml:space="preserve">     </v>
      </c>
      <c r="D13" s="83" t="str">
        <f>Overview!$C$6</f>
        <v>[SELECT REPORTING PERIOD]</v>
      </c>
      <c r="E13" s="82" t="s">
        <v>232</v>
      </c>
      <c r="F13" s="87" t="s">
        <v>254</v>
      </c>
      <c r="G13" s="85">
        <f>'1. Enforcement Activity'!E27</f>
        <v>0</v>
      </c>
      <c r="H13" s="85">
        <f>'1. Enforcement Activity'!F27</f>
        <v>0</v>
      </c>
      <c r="I13" s="85">
        <f>'1. Enforcement Activity'!G27</f>
        <v>0</v>
      </c>
      <c r="J13" s="85">
        <f>'1. Enforcement Activity'!H27</f>
        <v>0</v>
      </c>
      <c r="K13" s="85">
        <f>'1. Enforcement Activity'!I27</f>
        <v>0</v>
      </c>
      <c r="L13" s="85">
        <f>'1. Enforcement Activity'!J27</f>
        <v>0</v>
      </c>
      <c r="M13" s="85" t="str">
        <f>'1. Enforcement Activity'!K27</f>
        <v>[SELECT DATA MATURITY]</v>
      </c>
      <c r="N13" s="85">
        <f>'1. Enforcement Activity'!L27</f>
        <v>0</v>
      </c>
    </row>
    <row r="14" spans="2:14" x14ac:dyDescent="0.25">
      <c r="B14" s="82" t="str">
        <f>TRIM(LEFT(Overview!$C$5, LEN(Overview!$C$5)-7))</f>
        <v>[SELECT YOUR COUNCIL]</v>
      </c>
      <c r="C14" s="82" t="str">
        <f>RIGHT(Overview!$C$5,5)</f>
        <v xml:space="preserve">     </v>
      </c>
      <c r="D14" s="83" t="str">
        <f>Overview!$C$6</f>
        <v>[SELECT REPORTING PERIOD]</v>
      </c>
      <c r="E14" s="82" t="s">
        <v>233</v>
      </c>
      <c r="F14" s="87" t="s">
        <v>255</v>
      </c>
      <c r="G14" s="85">
        <f>'1. Enforcement Activity'!E28</f>
        <v>0</v>
      </c>
      <c r="H14" s="85">
        <f>'1. Enforcement Activity'!F28</f>
        <v>0</v>
      </c>
      <c r="I14" s="85">
        <f>'1. Enforcement Activity'!G28</f>
        <v>0</v>
      </c>
      <c r="J14" s="85">
        <f>'1. Enforcement Activity'!H28</f>
        <v>0</v>
      </c>
      <c r="K14" s="85">
        <f>'1. Enforcement Activity'!I28</f>
        <v>0</v>
      </c>
      <c r="L14" s="85">
        <f>'1. Enforcement Activity'!J28</f>
        <v>0</v>
      </c>
      <c r="M14" s="85" t="str">
        <f>'1. Enforcement Activity'!K28</f>
        <v>[SELECT DATA MATURITY]</v>
      </c>
      <c r="N14" s="85">
        <f>'1. Enforcement Activity'!L28</f>
        <v>0</v>
      </c>
    </row>
    <row r="15" spans="2:14" x14ac:dyDescent="0.25">
      <c r="B15" s="82" t="str">
        <f>TRIM(LEFT(Overview!$C$5, LEN(Overview!$C$5)-7))</f>
        <v>[SELECT YOUR COUNCIL]</v>
      </c>
      <c r="C15" s="82" t="str">
        <f>RIGHT(Overview!$C$5,5)</f>
        <v xml:space="preserve">     </v>
      </c>
      <c r="D15" s="83" t="str">
        <f>Overview!$C$6</f>
        <v>[SELECT REPORTING PERIOD]</v>
      </c>
      <c r="E15" s="82" t="s">
        <v>234</v>
      </c>
      <c r="F15" s="88" t="s">
        <v>22</v>
      </c>
      <c r="G15" s="85">
        <f>'1. Enforcement Activity'!E29</f>
        <v>0</v>
      </c>
      <c r="H15" s="85">
        <f>'1. Enforcement Activity'!F29</f>
        <v>0</v>
      </c>
      <c r="I15" s="85">
        <f>'1. Enforcement Activity'!G29</f>
        <v>0</v>
      </c>
      <c r="J15" s="85">
        <f>'1. Enforcement Activity'!H29</f>
        <v>0</v>
      </c>
      <c r="K15" s="85">
        <f>'1. Enforcement Activity'!I29</f>
        <v>0</v>
      </c>
      <c r="L15" s="85">
        <f>'1. Enforcement Activity'!J29</f>
        <v>0</v>
      </c>
      <c r="M15" s="85" t="str">
        <f>'1. Enforcement Activity'!K29</f>
        <v>[SELECT DATA MATURITY]</v>
      </c>
      <c r="N15" s="85">
        <f>'1. Enforcement Activity'!L29</f>
        <v>0</v>
      </c>
    </row>
    <row r="16" spans="2:14" x14ac:dyDescent="0.25">
      <c r="B16" s="82" t="str">
        <f>TRIM(LEFT(Overview!$C$5, LEN(Overview!$C$5)-7))</f>
        <v>[SELECT YOUR COUNCIL]</v>
      </c>
      <c r="C16" s="82" t="str">
        <f>RIGHT(Overview!$C$5,5)</f>
        <v xml:space="preserve">     </v>
      </c>
      <c r="D16" s="83" t="str">
        <f>Overview!$C$6</f>
        <v>[SELECT REPORTING PERIOD]</v>
      </c>
      <c r="E16" s="82" t="s">
        <v>235</v>
      </c>
      <c r="F16" s="88" t="s">
        <v>290</v>
      </c>
      <c r="G16" s="85">
        <f>'1. Enforcement Activity'!E30</f>
        <v>0</v>
      </c>
      <c r="H16" s="85">
        <f>'1. Enforcement Activity'!F30</f>
        <v>0</v>
      </c>
      <c r="I16" s="85">
        <f>'1. Enforcement Activity'!G30</f>
        <v>0</v>
      </c>
      <c r="J16" s="85">
        <f>'1. Enforcement Activity'!H30</f>
        <v>0</v>
      </c>
      <c r="K16" s="85">
        <f>'1. Enforcement Activity'!I30</f>
        <v>0</v>
      </c>
      <c r="L16" s="85">
        <f>'1. Enforcement Activity'!J30</f>
        <v>0</v>
      </c>
      <c r="M16" s="85" t="str">
        <f>'1. Enforcement Activity'!K30</f>
        <v>[SELECT DATA MATURITY]</v>
      </c>
      <c r="N16" s="85">
        <f>'1. Enforcement Activity'!L30</f>
        <v>0</v>
      </c>
    </row>
    <row r="17" spans="2:14" x14ac:dyDescent="0.25">
      <c r="B17" s="89" t="str">
        <f>TRIM(LEFT(Overview!$C$5, LEN(Overview!$C$5)-7))</f>
        <v>[SELECT YOUR COUNCIL]</v>
      </c>
      <c r="C17" s="89" t="str">
        <f>RIGHT(Overview!$C$5,5)</f>
        <v xml:space="preserve">     </v>
      </c>
      <c r="D17" s="90" t="str">
        <f>Overview!$C$6</f>
        <v>[SELECT REPORTING PERIOD]</v>
      </c>
      <c r="E17" s="89" t="s">
        <v>236</v>
      </c>
      <c r="F17" s="91" t="s">
        <v>23</v>
      </c>
      <c r="G17" s="85">
        <f>'2. Emergency Powers'!E17</f>
        <v>0</v>
      </c>
      <c r="H17" s="85">
        <f>'2. Emergency Powers'!F17</f>
        <v>0</v>
      </c>
      <c r="I17" s="85">
        <f>'2. Emergency Powers'!G17</f>
        <v>0</v>
      </c>
      <c r="J17" s="85">
        <f>'2. Emergency Powers'!H17</f>
        <v>0</v>
      </c>
      <c r="K17" s="85">
        <f>'2. Emergency Powers'!I17</f>
        <v>0</v>
      </c>
      <c r="L17" s="85">
        <f>'2. Emergency Powers'!J17</f>
        <v>0</v>
      </c>
      <c r="M17" s="85" t="str">
        <f>'2. Emergency Powers'!K17</f>
        <v>[SELECT DATA MATURITY]</v>
      </c>
      <c r="N17" s="85">
        <f>'2. Emergency Powers'!L17</f>
        <v>0</v>
      </c>
    </row>
    <row r="18" spans="2:14" x14ac:dyDescent="0.25">
      <c r="B18" s="89" t="str">
        <f>TRIM(LEFT(Overview!$C$5, LEN(Overview!$C$5)-7))</f>
        <v>[SELECT YOUR COUNCIL]</v>
      </c>
      <c r="C18" s="89" t="str">
        <f>RIGHT(Overview!$C$5,5)</f>
        <v xml:space="preserve">     </v>
      </c>
      <c r="D18" s="90" t="str">
        <f>Overview!$C$6</f>
        <v>[SELECT REPORTING PERIOD]</v>
      </c>
      <c r="E18" s="89" t="s">
        <v>237</v>
      </c>
      <c r="F18" s="91" t="s">
        <v>24</v>
      </c>
      <c r="G18" s="85">
        <f>'2. Emergency Powers'!E18</f>
        <v>0</v>
      </c>
      <c r="H18" s="85">
        <f>'2. Emergency Powers'!F18</f>
        <v>0</v>
      </c>
      <c r="I18" s="85">
        <f>'2. Emergency Powers'!G18</f>
        <v>0</v>
      </c>
      <c r="J18" s="85">
        <f>'2. Emergency Powers'!H18</f>
        <v>0</v>
      </c>
      <c r="K18" s="85">
        <f>'2. Emergency Powers'!I18</f>
        <v>0</v>
      </c>
      <c r="L18" s="85">
        <f>'2. Emergency Powers'!J18</f>
        <v>0</v>
      </c>
      <c r="M18" s="85" t="str">
        <f>'2. Emergency Powers'!K18</f>
        <v>[SELECT DATA MATURITY]</v>
      </c>
      <c r="N18" s="85">
        <f>'2. Emergency Powers'!L18</f>
        <v>0</v>
      </c>
    </row>
    <row r="19" spans="2:14" x14ac:dyDescent="0.25">
      <c r="B19" s="89" t="str">
        <f>TRIM(LEFT(Overview!$C$5, LEN(Overview!$C$5)-7))</f>
        <v>[SELECT YOUR COUNCIL]</v>
      </c>
      <c r="C19" s="89" t="str">
        <f>RIGHT(Overview!$C$5,5)</f>
        <v xml:space="preserve">     </v>
      </c>
      <c r="D19" s="90" t="str">
        <f>Overview!$C$6</f>
        <v>[SELECT REPORTING PERIOD]</v>
      </c>
      <c r="E19" s="89" t="s">
        <v>238</v>
      </c>
      <c r="F19" s="91" t="s">
        <v>259</v>
      </c>
      <c r="G19" s="85">
        <f>'2. Emergency Powers'!E19</f>
        <v>0</v>
      </c>
      <c r="H19" s="85">
        <f>'2. Emergency Powers'!F19</f>
        <v>0</v>
      </c>
      <c r="I19" s="85">
        <f>'2. Emergency Powers'!G19</f>
        <v>0</v>
      </c>
      <c r="J19" s="85">
        <f>'2. Emergency Powers'!H19</f>
        <v>0</v>
      </c>
      <c r="K19" s="85">
        <f>'2. Emergency Powers'!I19</f>
        <v>0</v>
      </c>
      <c r="L19" s="85">
        <f>'2. Emergency Powers'!J19</f>
        <v>0</v>
      </c>
      <c r="M19" s="85" t="str">
        <f>'2. Emergency Powers'!K19</f>
        <v>[SELECT DATA MATURITY]</v>
      </c>
      <c r="N19" s="85">
        <f>'2. Emergency Powers'!L19</f>
        <v>0</v>
      </c>
    </row>
    <row r="20" spans="2:14" x14ac:dyDescent="0.25">
      <c r="B20" s="89" t="str">
        <f>TRIM(LEFT(Overview!$C$5, LEN(Overview!$C$5)-7))</f>
        <v>[SELECT YOUR COUNCIL]</v>
      </c>
      <c r="C20" s="89" t="str">
        <f>RIGHT(Overview!$C$5,5)</f>
        <v xml:space="preserve">     </v>
      </c>
      <c r="D20" s="90" t="str">
        <f>Overview!$C$6</f>
        <v>[SELECT REPORTING PERIOD]</v>
      </c>
      <c r="E20" s="89" t="s">
        <v>239</v>
      </c>
      <c r="F20" s="92" t="s">
        <v>25</v>
      </c>
      <c r="G20" s="85">
        <f>'2. Emergency Powers'!E20</f>
        <v>0</v>
      </c>
      <c r="H20" s="85">
        <f>'2. Emergency Powers'!F20</f>
        <v>0</v>
      </c>
      <c r="I20" s="85">
        <f>'2. Emergency Powers'!G20</f>
        <v>0</v>
      </c>
      <c r="J20" s="85">
        <f>'2. Emergency Powers'!H20</f>
        <v>0</v>
      </c>
      <c r="K20" s="85">
        <f>'2. Emergency Powers'!I20</f>
        <v>0</v>
      </c>
      <c r="L20" s="85">
        <f>'2. Emergency Powers'!J20</f>
        <v>0</v>
      </c>
      <c r="M20" s="85" t="str">
        <f>'2. Emergency Powers'!K20</f>
        <v>[SELECT DATA MATURITY]</v>
      </c>
      <c r="N20" s="85">
        <f>'2. Emergency Powers'!L20</f>
        <v>0</v>
      </c>
    </row>
    <row r="21" spans="2:14" x14ac:dyDescent="0.25">
      <c r="B21" s="89" t="str">
        <f>TRIM(LEFT(Overview!$C$5, LEN(Overview!$C$5)-7))</f>
        <v>[SELECT YOUR COUNCIL]</v>
      </c>
      <c r="C21" s="89" t="str">
        <f>RIGHT(Overview!$C$5,5)</f>
        <v xml:space="preserve">     </v>
      </c>
      <c r="D21" s="90" t="str">
        <f>Overview!$C$6</f>
        <v>[SELECT REPORTING PERIOD]</v>
      </c>
      <c r="E21" s="89" t="s">
        <v>257</v>
      </c>
      <c r="F21" s="92" t="s">
        <v>260</v>
      </c>
      <c r="G21" s="85">
        <f>'2. Emergency Powers'!E21</f>
        <v>0</v>
      </c>
      <c r="H21" s="85">
        <f>'2. Emergency Powers'!F21</f>
        <v>0</v>
      </c>
      <c r="I21" s="85">
        <f>'2. Emergency Powers'!G21</f>
        <v>0</v>
      </c>
      <c r="J21" s="85">
        <f>'2. Emergency Powers'!H21</f>
        <v>0</v>
      </c>
      <c r="K21" s="85">
        <f>'2. Emergency Powers'!I21</f>
        <v>0</v>
      </c>
      <c r="L21" s="85">
        <f>'2. Emergency Powers'!J21</f>
        <v>0</v>
      </c>
      <c r="M21" s="85" t="str">
        <f>'2. Emergency Powers'!K21</f>
        <v>[SELECT DATA MATURITY]</v>
      </c>
      <c r="N21" s="85">
        <f>'2. Emergency Powers'!L21</f>
        <v>0</v>
      </c>
    </row>
    <row r="22" spans="2:14" x14ac:dyDescent="0.25">
      <c r="B22" s="89" t="str">
        <f>TRIM(LEFT(Overview!$C$5, LEN(Overview!$C$5)-7))</f>
        <v>[SELECT YOUR COUNCIL]</v>
      </c>
      <c r="C22" s="89" t="str">
        <f>RIGHT(Overview!$C$5,5)</f>
        <v xml:space="preserve">     </v>
      </c>
      <c r="D22" s="90" t="str">
        <f>Overview!$C$6</f>
        <v>[SELECT REPORTING PERIOD]</v>
      </c>
      <c r="E22" s="89" t="s">
        <v>240</v>
      </c>
      <c r="F22" s="92" t="s">
        <v>26</v>
      </c>
      <c r="G22" s="85">
        <f>'2. Emergency Powers'!E22</f>
        <v>0</v>
      </c>
      <c r="H22" s="85">
        <f>'2. Emergency Powers'!F22</f>
        <v>0</v>
      </c>
      <c r="I22" s="85">
        <f>'2. Emergency Powers'!G22</f>
        <v>0</v>
      </c>
      <c r="J22" s="85">
        <f>'2. Emergency Powers'!H22</f>
        <v>0</v>
      </c>
      <c r="K22" s="85">
        <f>'2. Emergency Powers'!I22</f>
        <v>0</v>
      </c>
      <c r="L22" s="85">
        <f>'2. Emergency Powers'!J22</f>
        <v>0</v>
      </c>
      <c r="M22" s="85" t="str">
        <f>'2. Emergency Powers'!K22</f>
        <v>[SELECT DATA MATURITY]</v>
      </c>
      <c r="N22" s="85">
        <f>'2. Emergency Powers'!L22</f>
        <v>0</v>
      </c>
    </row>
    <row r="23" spans="2:14" x14ac:dyDescent="0.25">
      <c r="B23" s="93" t="str">
        <f>TRIM(LEFT(Overview!$C$5, LEN(Overview!$C$5)-7))</f>
        <v>[SELECT YOUR COUNCIL]</v>
      </c>
      <c r="C23" s="93" t="str">
        <f>RIGHT(Overview!$C$5,5)</f>
        <v xml:space="preserve">     </v>
      </c>
      <c r="D23" s="94" t="str">
        <f>Overview!$C$6</f>
        <v>[SELECT REPORTING PERIOD]</v>
      </c>
      <c r="E23" s="93" t="s">
        <v>241</v>
      </c>
      <c r="F23" s="95" t="s">
        <v>261</v>
      </c>
      <c r="G23" s="85">
        <f>'3. Regulatory Functions'!E17</f>
        <v>0</v>
      </c>
      <c r="H23" s="85">
        <f>'3. Regulatory Functions'!F17</f>
        <v>0</v>
      </c>
      <c r="I23" s="85">
        <f>'3. Regulatory Functions'!G17</f>
        <v>0</v>
      </c>
      <c r="J23" s="85">
        <f>'3. Regulatory Functions'!H17</f>
        <v>0</v>
      </c>
      <c r="K23" s="85">
        <f>'3. Regulatory Functions'!I17</f>
        <v>0</v>
      </c>
      <c r="L23" s="85">
        <f>'3. Regulatory Functions'!J17</f>
        <v>0</v>
      </c>
      <c r="M23" s="85" t="str">
        <f>'3. Regulatory Functions'!K17</f>
        <v>[SELECT DATA MATURITY]</v>
      </c>
      <c r="N23" s="85">
        <f>'3. Regulatory Functions'!L17</f>
        <v>0</v>
      </c>
    </row>
    <row r="24" spans="2:14" x14ac:dyDescent="0.25">
      <c r="B24" s="93" t="str">
        <f>TRIM(LEFT(Overview!$C$5, LEN(Overview!$C$5)-7))</f>
        <v>[SELECT YOUR COUNCIL]</v>
      </c>
      <c r="C24" s="93" t="str">
        <f>RIGHT(Overview!$C$5,5)</f>
        <v xml:space="preserve">     </v>
      </c>
      <c r="D24" s="94" t="str">
        <f>Overview!$C$6</f>
        <v>[SELECT REPORTING PERIOD]</v>
      </c>
      <c r="E24" s="93" t="s">
        <v>242</v>
      </c>
      <c r="F24" s="95" t="s">
        <v>263</v>
      </c>
      <c r="G24" s="85">
        <f>'3. Regulatory Functions'!E18</f>
        <v>0</v>
      </c>
      <c r="H24" s="85">
        <f>'3. Regulatory Functions'!F18</f>
        <v>0</v>
      </c>
      <c r="I24" s="85">
        <f>'3. Regulatory Functions'!G18</f>
        <v>0</v>
      </c>
      <c r="J24" s="85">
        <f>'3. Regulatory Functions'!H18</f>
        <v>0</v>
      </c>
      <c r="K24" s="85">
        <f>'3. Regulatory Functions'!I18</f>
        <v>0</v>
      </c>
      <c r="L24" s="85">
        <f>'3. Regulatory Functions'!J18</f>
        <v>0</v>
      </c>
      <c r="M24" s="85" t="str">
        <f>'3. Regulatory Functions'!K18</f>
        <v>[SELECT DATA MATURITY]</v>
      </c>
      <c r="N24" s="85">
        <f>'3. Regulatory Functions'!L18</f>
        <v>0</v>
      </c>
    </row>
    <row r="25" spans="2:14" x14ac:dyDescent="0.25">
      <c r="B25" s="93" t="str">
        <f>TRIM(LEFT(Overview!$C$5, LEN(Overview!$C$5)-7))</f>
        <v>[SELECT YOUR COUNCIL]</v>
      </c>
      <c r="C25" s="93" t="str">
        <f>RIGHT(Overview!$C$5,5)</f>
        <v xml:space="preserve">     </v>
      </c>
      <c r="D25" s="94" t="str">
        <f>Overview!$C$6</f>
        <v>[SELECT REPORTING PERIOD]</v>
      </c>
      <c r="E25" s="93" t="s">
        <v>243</v>
      </c>
      <c r="F25" s="96" t="s">
        <v>267</v>
      </c>
      <c r="G25" s="85">
        <f>'3. Regulatory Functions'!E19</f>
        <v>0</v>
      </c>
      <c r="H25" s="85">
        <f>'3. Regulatory Functions'!F19</f>
        <v>0</v>
      </c>
      <c r="I25" s="85">
        <f>'3. Regulatory Functions'!G19</f>
        <v>0</v>
      </c>
      <c r="J25" s="85">
        <f>'3. Regulatory Functions'!H19</f>
        <v>0</v>
      </c>
      <c r="K25" s="85">
        <f>'3. Regulatory Functions'!I19</f>
        <v>0</v>
      </c>
      <c r="L25" s="85">
        <f>'3. Regulatory Functions'!J19</f>
        <v>0</v>
      </c>
      <c r="M25" s="85" t="str">
        <f>'3. Regulatory Functions'!K19</f>
        <v>[SELECT DATA MATURITY]</v>
      </c>
      <c r="N25" s="85">
        <f>'3. Regulatory Functions'!L19</f>
        <v>0</v>
      </c>
    </row>
    <row r="26" spans="2:14" x14ac:dyDescent="0.25">
      <c r="B26" s="93" t="str">
        <f>TRIM(LEFT(Overview!$C$5, LEN(Overview!$C$5)-7))</f>
        <v>[SELECT YOUR COUNCIL]</v>
      </c>
      <c r="C26" s="93" t="str">
        <f>RIGHT(Overview!$C$5,5)</f>
        <v xml:space="preserve">     </v>
      </c>
      <c r="D26" s="94" t="str">
        <f>Overview!$C$6</f>
        <v>[SELECT REPORTING PERIOD]</v>
      </c>
      <c r="E26" s="93" t="s">
        <v>244</v>
      </c>
      <c r="F26" s="95" t="s">
        <v>262</v>
      </c>
      <c r="G26" s="85">
        <f>'3. Regulatory Functions'!E20</f>
        <v>0</v>
      </c>
      <c r="H26" s="85">
        <f>'3. Regulatory Functions'!F20</f>
        <v>0</v>
      </c>
      <c r="I26" s="85">
        <f>'3. Regulatory Functions'!G20</f>
        <v>0</v>
      </c>
      <c r="J26" s="85">
        <f>'3. Regulatory Functions'!H20</f>
        <v>0</v>
      </c>
      <c r="K26" s="85">
        <f>'3. Regulatory Functions'!I20</f>
        <v>0</v>
      </c>
      <c r="L26" s="85">
        <f>'3. Regulatory Functions'!J20</f>
        <v>0</v>
      </c>
      <c r="M26" s="85" t="str">
        <f>'3. Regulatory Functions'!K20</f>
        <v>[SELECT DATA MATURITY]</v>
      </c>
      <c r="N26" s="85">
        <f>'3. Regulatory Functions'!L20</f>
        <v>0</v>
      </c>
    </row>
    <row r="27" spans="2:14" x14ac:dyDescent="0.25">
      <c r="B27" s="93" t="str">
        <f>TRIM(LEFT(Overview!$C$5, LEN(Overview!$C$5)-7))</f>
        <v>[SELECT YOUR COUNCIL]</v>
      </c>
      <c r="C27" s="93" t="str">
        <f>RIGHT(Overview!$C$5,5)</f>
        <v xml:space="preserve">     </v>
      </c>
      <c r="D27" s="94" t="str">
        <f>Overview!$C$6</f>
        <v>[SELECT REPORTING PERIOD]</v>
      </c>
      <c r="E27" s="93" t="s">
        <v>245</v>
      </c>
      <c r="F27" s="97" t="s">
        <v>27</v>
      </c>
      <c r="G27" s="85">
        <f>'3. Regulatory Functions'!E21</f>
        <v>0</v>
      </c>
      <c r="H27" s="85">
        <f>'3. Regulatory Functions'!F21</f>
        <v>0</v>
      </c>
      <c r="I27" s="85">
        <f>'3. Regulatory Functions'!G21</f>
        <v>0</v>
      </c>
      <c r="J27" s="85">
        <f>'3. Regulatory Functions'!H21</f>
        <v>0</v>
      </c>
      <c r="K27" s="85">
        <f>'3. Regulatory Functions'!I21</f>
        <v>0</v>
      </c>
      <c r="L27" s="85">
        <f>'3. Regulatory Functions'!J21</f>
        <v>0</v>
      </c>
      <c r="M27" s="85" t="str">
        <f>'3. Regulatory Functions'!K21</f>
        <v>[SELECT DATA MATURITY]</v>
      </c>
      <c r="N27" s="85">
        <f>'3. Regulatory Functions'!L21</f>
        <v>0</v>
      </c>
    </row>
    <row r="28" spans="2:14" x14ac:dyDescent="0.25">
      <c r="B28" s="93" t="str">
        <f>TRIM(LEFT(Overview!$C$5, LEN(Overview!$C$5)-7))</f>
        <v>[SELECT YOUR COUNCIL]</v>
      </c>
      <c r="C28" s="93" t="str">
        <f>RIGHT(Overview!$C$5,5)</f>
        <v xml:space="preserve">     </v>
      </c>
      <c r="D28" s="94" t="str">
        <f>Overview!$C$6</f>
        <v>[SELECT REPORTING PERIOD]</v>
      </c>
      <c r="E28" s="93" t="s">
        <v>246</v>
      </c>
      <c r="F28" s="97" t="s">
        <v>289</v>
      </c>
      <c r="G28" s="85">
        <f>'3. Regulatory Functions'!E22</f>
        <v>0</v>
      </c>
      <c r="H28" s="85">
        <f>'3. Regulatory Functions'!F22</f>
        <v>0</v>
      </c>
      <c r="I28" s="85">
        <f>'3. Regulatory Functions'!G22</f>
        <v>0</v>
      </c>
      <c r="J28" s="85">
        <f>'3. Regulatory Functions'!H22</f>
        <v>0</v>
      </c>
      <c r="K28" s="85">
        <f>'3. Regulatory Functions'!I22</f>
        <v>0</v>
      </c>
      <c r="L28" s="85">
        <f>'3. Regulatory Functions'!J22</f>
        <v>0</v>
      </c>
      <c r="M28" s="85" t="str">
        <f>'3. Regulatory Functions'!K22</f>
        <v>[SELECT DATA MATURITY]</v>
      </c>
      <c r="N28" s="85">
        <f>'3. Regulatory Functions'!L22</f>
        <v>0</v>
      </c>
    </row>
    <row r="29" spans="2:14" x14ac:dyDescent="0.25">
      <c r="B29" s="93" t="str">
        <f>TRIM(LEFT(Overview!$C$5, LEN(Overview!$C$5)-7))</f>
        <v>[SELECT YOUR COUNCIL]</v>
      </c>
      <c r="C29" s="93" t="str">
        <f>RIGHT(Overview!$C$5,5)</f>
        <v xml:space="preserve">     </v>
      </c>
      <c r="D29" s="94" t="str">
        <f>Overview!$C$6</f>
        <v>[SELECT REPORTING PERIOD]</v>
      </c>
      <c r="E29" s="93" t="s">
        <v>247</v>
      </c>
      <c r="F29" s="97" t="s">
        <v>288</v>
      </c>
      <c r="G29" s="85">
        <f>'3. Regulatory Functions'!E23</f>
        <v>0</v>
      </c>
      <c r="H29" s="85">
        <f>'3. Regulatory Functions'!F23</f>
        <v>0</v>
      </c>
      <c r="I29" s="85">
        <f>'3. Regulatory Functions'!G23</f>
        <v>0</v>
      </c>
      <c r="J29" s="85">
        <f>'3. Regulatory Functions'!H23</f>
        <v>0</v>
      </c>
      <c r="K29" s="85">
        <f>'3. Regulatory Functions'!I23</f>
        <v>0</v>
      </c>
      <c r="L29" s="85">
        <f>'3. Regulatory Functions'!J23</f>
        <v>0</v>
      </c>
      <c r="M29" s="85" t="str">
        <f>'3. Regulatory Functions'!K23</f>
        <v>[SELECT DATA MATURITY]</v>
      </c>
      <c r="N29" s="85">
        <f>'3. Regulatory Functions'!L23</f>
        <v>0</v>
      </c>
    </row>
  </sheetData>
  <pageMargins left="0.7" right="0.7" top="0.75" bottom="0.75" header="0.3" footer="0.3"/>
  <pageSetup paperSize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9dd15f-cd72-4d65-9597-282bcf4a4fbe" xsi:nil="true"/>
    <lcf76f155ced4ddcb4097134ff3c332f xmlns="27ea672a-89d0-4b15-9602-354c8d5ac9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BE4287E27CDE4084527ED965354551" ma:contentTypeVersion="10" ma:contentTypeDescription="Create a new document." ma:contentTypeScope="" ma:versionID="dcc7057736f9b45008e20832e86340c6">
  <xsd:schema xmlns:xsd="http://www.w3.org/2001/XMLSchema" xmlns:xs="http://www.w3.org/2001/XMLSchema" xmlns:p="http://schemas.microsoft.com/office/2006/metadata/properties" xmlns:ns2="27ea672a-89d0-4b15-9602-354c8d5ac989" xmlns:ns3="819dd15f-cd72-4d65-9597-282bcf4a4fbe" targetNamespace="http://schemas.microsoft.com/office/2006/metadata/properties" ma:root="true" ma:fieldsID="a66dd4c48bed262ab4650043b8413c42" ns2:_="" ns3:_="">
    <xsd:import namespace="27ea672a-89d0-4b15-9602-354c8d5ac989"/>
    <xsd:import namespace="819dd15f-cd72-4d65-9597-282bcf4a4f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a672a-89d0-4b15-9602-354c8d5ac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3fc812-d172-49f1-88c6-a03d0575b3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dd15f-cd72-4d65-9597-282bcf4a4f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34f5c7-95d2-4608-b853-20854c5543ba}" ma:internalName="TaxCatchAll" ma:showField="CatchAllData" ma:web="819dd15f-cd72-4d65-9597-282bcf4a4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D15AF9-6299-4731-91C8-8C7F0183704F}">
  <ds:schemaRefs>
    <ds:schemaRef ds:uri="http://schemas.microsoft.com/office/2006/metadata/properties"/>
    <ds:schemaRef ds:uri="http://schemas.microsoft.com/office/infopath/2007/PartnerControls"/>
    <ds:schemaRef ds:uri="819dd15f-cd72-4d65-9597-282bcf4a4fbe"/>
    <ds:schemaRef ds:uri="27ea672a-89d0-4b15-9602-354c8d5ac989"/>
  </ds:schemaRefs>
</ds:datastoreItem>
</file>

<file path=customXml/itemProps2.xml><?xml version="1.0" encoding="utf-8"?>
<ds:datastoreItem xmlns:ds="http://schemas.openxmlformats.org/officeDocument/2006/customXml" ds:itemID="{2154F0B0-0FCD-4CA1-87FC-35104AB7F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ea672a-89d0-4b15-9602-354c8d5ac989"/>
    <ds:schemaRef ds:uri="819dd15f-cd72-4d65-9597-282bcf4a4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184C8-0875-47CF-A2D9-E598EF399C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Overview</vt:lpstr>
      <vt:lpstr>1. Enforcement Activity</vt:lpstr>
      <vt:lpstr>2. Emergency Powers</vt:lpstr>
      <vt:lpstr>3. Regulatory Functions</vt:lpstr>
      <vt:lpstr>Final Council List</vt:lpstr>
      <vt:lpstr>Maturity List</vt:lpstr>
      <vt:lpstr>Reporting Period</vt:lpstr>
      <vt:lpstr>Collated Worksheet</vt:lpstr>
      <vt:lpstr>'1. Enforcement Activity'!Print_Area</vt:lpstr>
      <vt:lpstr>'2. Emergency Powers'!Print_Area</vt:lpstr>
      <vt:lpstr>'3. Regulatory Functions'!Print_Area</vt:lpstr>
      <vt:lpstr>Overview!Print_Area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2026-03-31T01:53:14Z</dcterms:created>
  <dcterms:modified xsi:type="dcterms:W3CDTF">2026-03-31T06:24:04Z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0x01010006BE4287E27CDE4084527ED965354551</vt:lpwstr>
  </property>
  <property fmtid="{D5CDD505-2E9C-101B-9397-08002B2CF9AE}" pid="3" name="MediaServiceImageTags">
    <vt:lpwstr/>
  </property>
</Properties>
</file>